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Фінансові плани\ФП\СКП ОЖКП та РС\проєкти\2025 рік\звіти\І квартал 2025 року\"/>
    </mc:Choice>
  </mc:AlternateContent>
  <xr:revisionPtr revIDLastSave="0" documentId="13_ncr:1_{4FC06994-8E74-4E0A-8AFB-EA20A55E48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ЗВІТ 1кв 2025 в Раду(Широк)" sheetId="4" r:id="rId1"/>
  </sheets>
  <definedNames>
    <definedName name="_xlnm.Print_Area" localSheetId="0">'ЗВІТ 1кв 2025 в Раду(Широк)'!$A$3:$M$192</definedName>
  </definedNames>
  <calcPr calcId="191029"/>
</workbook>
</file>

<file path=xl/calcChain.xml><?xml version="1.0" encoding="utf-8"?>
<calcChain xmlns="http://schemas.openxmlformats.org/spreadsheetml/2006/main">
  <c r="E222" i="4" l="1"/>
  <c r="E221" i="4"/>
  <c r="E220" i="4"/>
  <c r="E219" i="4"/>
  <c r="E215" i="4"/>
  <c r="E214" i="4"/>
  <c r="E213" i="4"/>
  <c r="E212" i="4"/>
  <c r="E211" i="4"/>
  <c r="E210" i="4"/>
  <c r="E209" i="4"/>
  <c r="E208" i="4"/>
  <c r="E188" i="4"/>
  <c r="E187" i="4"/>
  <c r="E186" i="4"/>
  <c r="F185" i="4"/>
  <c r="E185" i="4"/>
  <c r="F184" i="4"/>
  <c r="E184" i="4"/>
  <c r="E183" i="4"/>
  <c r="E181" i="4"/>
  <c r="D181" i="4"/>
  <c r="C181" i="4"/>
  <c r="F172" i="4"/>
  <c r="E172" i="4"/>
  <c r="D172" i="4"/>
  <c r="C172" i="4"/>
  <c r="F171" i="4"/>
  <c r="E171" i="4"/>
  <c r="D171" i="4"/>
  <c r="C171" i="4"/>
  <c r="E170" i="4"/>
  <c r="F169" i="4"/>
  <c r="E169" i="4"/>
  <c r="F168" i="4"/>
  <c r="E168" i="4"/>
  <c r="E167" i="4"/>
  <c r="F166" i="4"/>
  <c r="E166" i="4"/>
  <c r="F165" i="4"/>
  <c r="E165" i="4"/>
  <c r="D165" i="4"/>
  <c r="C165" i="4"/>
  <c r="F133" i="4"/>
  <c r="E133" i="4"/>
  <c r="F132" i="4"/>
  <c r="E132" i="4"/>
  <c r="D132" i="4"/>
  <c r="C132" i="4"/>
  <c r="F129" i="4"/>
  <c r="E129" i="4"/>
  <c r="F128" i="4"/>
  <c r="E128" i="4"/>
  <c r="D128" i="4"/>
  <c r="C128" i="4"/>
  <c r="E121" i="4"/>
  <c r="E118" i="4"/>
  <c r="D118" i="4"/>
  <c r="C118" i="4"/>
  <c r="F114" i="4"/>
  <c r="E114" i="4"/>
  <c r="E112" i="4"/>
  <c r="F111" i="4"/>
  <c r="E111" i="4"/>
  <c r="D111" i="4"/>
  <c r="C111" i="4"/>
  <c r="F109" i="4"/>
  <c r="E109" i="4"/>
  <c r="E108" i="4"/>
  <c r="E103" i="4"/>
  <c r="E102" i="4"/>
  <c r="E101" i="4"/>
  <c r="E100" i="4"/>
  <c r="F97" i="4"/>
  <c r="E97" i="4"/>
  <c r="F96" i="4"/>
  <c r="E96" i="4"/>
  <c r="F84" i="4"/>
  <c r="E84" i="4"/>
  <c r="C84" i="4"/>
  <c r="F83" i="4"/>
  <c r="E83" i="4"/>
  <c r="D83" i="4"/>
  <c r="C83" i="4"/>
  <c r="F81" i="4"/>
  <c r="E81" i="4"/>
  <c r="D81" i="4"/>
  <c r="C81" i="4"/>
  <c r="F80" i="4"/>
  <c r="E80" i="4"/>
  <c r="D80" i="4"/>
  <c r="C80" i="4"/>
  <c r="F79" i="4"/>
  <c r="E79" i="4"/>
  <c r="D79" i="4"/>
  <c r="C79" i="4"/>
  <c r="F77" i="4"/>
  <c r="E77" i="4"/>
  <c r="D77" i="4"/>
  <c r="C77" i="4"/>
  <c r="F75" i="4"/>
  <c r="E75" i="4"/>
  <c r="E74" i="4"/>
  <c r="F73" i="4"/>
  <c r="E73" i="4"/>
  <c r="E70" i="4"/>
  <c r="E69" i="4"/>
  <c r="E68" i="4"/>
  <c r="E67" i="4"/>
  <c r="E66" i="4"/>
  <c r="E65" i="4"/>
  <c r="E64" i="4"/>
  <c r="E63" i="4"/>
  <c r="E62" i="4"/>
  <c r="E61" i="4"/>
  <c r="E60" i="4"/>
  <c r="D60" i="4"/>
  <c r="C60" i="4"/>
  <c r="F59" i="4"/>
  <c r="E59" i="4"/>
  <c r="E58" i="4"/>
  <c r="F57" i="4"/>
  <c r="E57" i="4"/>
  <c r="E56" i="4"/>
  <c r="E55" i="4"/>
  <c r="E54" i="4"/>
  <c r="F53" i="4"/>
  <c r="E53" i="4"/>
  <c r="F52" i="4"/>
  <c r="E52" i="4"/>
  <c r="D52" i="4"/>
  <c r="C52" i="4"/>
  <c r="F51" i="4"/>
  <c r="E51" i="4"/>
  <c r="E49" i="4"/>
  <c r="E48" i="4"/>
  <c r="F47" i="4"/>
  <c r="E47" i="4"/>
  <c r="D47" i="4"/>
  <c r="C47" i="4"/>
  <c r="E46" i="4"/>
  <c r="F44" i="4"/>
  <c r="E44" i="4"/>
  <c r="D44" i="4"/>
  <c r="C44" i="4"/>
  <c r="E42" i="4"/>
  <c r="F41" i="4"/>
  <c r="E41" i="4"/>
  <c r="E40" i="4"/>
  <c r="E39" i="4"/>
  <c r="C39" i="4"/>
  <c r="E35" i="4"/>
  <c r="F34" i="4"/>
  <c r="E34" i="4"/>
  <c r="D34" i="4"/>
  <c r="C34" i="4"/>
  <c r="F30" i="4"/>
  <c r="E30" i="4"/>
  <c r="F29" i="4"/>
  <c r="E29" i="4"/>
</calcChain>
</file>

<file path=xl/sharedStrings.xml><?xml version="1.0" encoding="utf-8"?>
<sst xmlns="http://schemas.openxmlformats.org/spreadsheetml/2006/main" count="340" uniqueCount="294">
  <si>
    <t>ЗАТВЕРДЖЕНО</t>
  </si>
  <si>
    <t>Сільський голова</t>
  </si>
  <si>
    <t>_________________ Денис КОРОТЕНКО</t>
  </si>
  <si>
    <t>М.П.</t>
  </si>
  <si>
    <t xml:space="preserve">      ЗВІТ ПРО ВИКОНАННЯ ФІНАНСОВОГО ПЛАНУ </t>
  </si>
  <si>
    <t>Спеціалізованого комунального підприємства "Об'єднана житлово-комунальна, побутова та ритуальна служба" Широківської сільської ради Запорізького району Запорізької області</t>
  </si>
  <si>
    <t>код ЄДРПОУ 38374080</t>
  </si>
  <si>
    <t xml:space="preserve">Організаційно-правова форма                 </t>
  </si>
  <si>
    <t>Комунальне підприємство</t>
  </si>
  <si>
    <t xml:space="preserve">Вид економічної діяльності                    </t>
  </si>
  <si>
    <t>Організування поховань і надання суміжних послуг</t>
  </si>
  <si>
    <t xml:space="preserve">Місцезнаходження                                 </t>
  </si>
  <si>
    <t>Вулиця Привільна, буд. 5А, с. Привільне</t>
  </si>
  <si>
    <t>Запорізький район, Запорізької області</t>
  </si>
  <si>
    <t xml:space="preserve">Одиниці виміру                                  </t>
  </si>
  <si>
    <t>Тис.грн.</t>
  </si>
  <si>
    <t>Основні фінансові показники підприємства</t>
  </si>
  <si>
    <t xml:space="preserve"> I. Формування прибутку підприємства </t>
  </si>
  <si>
    <t>Показники</t>
  </si>
  <si>
    <t>Код рядка</t>
  </si>
  <si>
    <t xml:space="preserve">План </t>
  </si>
  <si>
    <t xml:space="preserve">Факт </t>
  </si>
  <si>
    <t>Відхилення</t>
  </si>
  <si>
    <t>Виконання</t>
  </si>
  <si>
    <t>(+,-)</t>
  </si>
  <si>
    <t>( %)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</si>
  <si>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</si>
  <si>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</si>
  <si>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</si>
  <si>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</si>
  <si>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</si>
  <si>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</si>
  <si>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</si>
  <si>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r>
      <rPr>
        <sz val="10"/>
        <rFont val="Times New Roman"/>
        <charset val="204"/>
      </rPr>
      <t xml:space="preserve">Інші непрямі податки </t>
    </r>
    <r>
      <rPr>
        <i/>
        <sz val="10"/>
        <rFont val="Times New Roman"/>
        <charset val="204"/>
      </rPr>
      <t>(розшифрувати)</t>
    </r>
  </si>
  <si>
    <t>004</t>
  </si>
  <si>
    <r>
      <rPr>
        <sz val="10"/>
        <rFont val="Times New Roman"/>
        <charset val="204"/>
      </rPr>
      <t xml:space="preserve">Інші вирахування з доходу </t>
    </r>
    <r>
      <rPr>
        <i/>
        <sz val="10"/>
        <rFont val="Times New Roman"/>
        <charset val="204"/>
      </rPr>
      <t>(розшифрувати)</t>
    </r>
  </si>
  <si>
    <t>005</t>
  </si>
  <si>
    <r>
      <rPr>
        <b/>
        <sz val="10"/>
        <rFont val="Times New Roman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0"/>
        <rFont val="Times New Roman"/>
        <charset val="204"/>
      </rPr>
      <t>(розшифрувати)</t>
    </r>
  </si>
  <si>
    <t>006</t>
  </si>
  <si>
    <r>
      <rPr>
        <sz val="10"/>
        <rFont val="Times New Roman"/>
        <charset val="204"/>
      </rPr>
      <t xml:space="preserve">Інші операційні доходи </t>
    </r>
    <r>
      <rPr>
        <i/>
        <sz val="10"/>
        <rFont val="Times New Roman"/>
        <charset val="204"/>
      </rPr>
      <t>(розшифрувати)</t>
    </r>
  </si>
  <si>
    <t>007</t>
  </si>
  <si>
    <r>
      <rPr>
        <sz val="10"/>
        <rFont val="Times New Roman"/>
        <charset val="204"/>
      </rPr>
      <t xml:space="preserve">інші доходи від операційної діяльності </t>
    </r>
    <r>
      <rPr>
        <i/>
        <sz val="10"/>
        <rFont val="Times New Roman"/>
        <charset val="204"/>
      </rPr>
      <t>(розшифрувати)</t>
    </r>
  </si>
  <si>
    <t>007\1</t>
  </si>
  <si>
    <t xml:space="preserve">Цільове фінансування </t>
  </si>
  <si>
    <t>007\2</t>
  </si>
  <si>
    <r>
      <rPr>
        <sz val="10"/>
        <rFont val="Times New Roman"/>
        <charset val="204"/>
      </rPr>
      <t xml:space="preserve">Дохід від участі в капіталі </t>
    </r>
    <r>
      <rPr>
        <i/>
        <sz val="10"/>
        <rFont val="Times New Roman"/>
        <charset val="204"/>
      </rPr>
      <t>(розшифрувати)</t>
    </r>
  </si>
  <si>
    <t>008</t>
  </si>
  <si>
    <r>
      <rPr>
        <b/>
        <sz val="10"/>
        <rFont val="Times New Roman"/>
        <charset val="204"/>
      </rPr>
      <t xml:space="preserve">Інші фінансові доходи </t>
    </r>
    <r>
      <rPr>
        <b/>
        <i/>
        <sz val="10"/>
        <rFont val="Times New Roman"/>
        <charset val="204"/>
      </rPr>
      <t>(розшифрувати)</t>
    </r>
  </si>
  <si>
    <t>009</t>
  </si>
  <si>
    <t>одержані дивіденти</t>
  </si>
  <si>
    <r>
      <rPr>
        <sz val="10"/>
        <rFont val="Times New Roman"/>
        <charset val="204"/>
      </rPr>
      <t xml:space="preserve">Інші доходи </t>
    </r>
    <r>
      <rPr>
        <i/>
        <sz val="10"/>
        <rFont val="Times New Roman"/>
        <charset val="204"/>
      </rPr>
      <t>(розшифрувати)</t>
    </r>
  </si>
  <si>
    <t>010</t>
  </si>
  <si>
    <t>Доходи, які виникають у процесі звичайної діяльності, але не пов'язані з операційною діяльністю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</si>
  <si>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</si>
  <si>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</si>
  <si>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</si>
  <si>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</si>
  <si>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</si>
  <si>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r>
      <rPr>
        <b/>
        <sz val="10"/>
        <rFont val="Times New Roman"/>
        <charset val="204"/>
      </rPr>
      <t>Собівартість реалізованої продукції (товарів, робіт та послуг)</t>
    </r>
    <r>
      <rPr>
        <b/>
        <i/>
        <sz val="10"/>
        <rFont val="Times New Roman"/>
        <charset val="204"/>
      </rPr>
      <t xml:space="preserve"> (розшифрувати)</t>
    </r>
  </si>
  <si>
    <t>013</t>
  </si>
  <si>
    <t>Адміністративні витрати, усього, у тому числі:</t>
  </si>
  <si>
    <t>014</t>
  </si>
  <si>
    <t>витрати, пов'язані з використанням службових автомобілів</t>
  </si>
  <si>
    <t>014/1</t>
  </si>
  <si>
    <t>витрати на консалтингові послуги</t>
  </si>
  <si>
    <t>014/2</t>
  </si>
  <si>
    <t>витрати на страхові та аудиторські послуги</t>
  </si>
  <si>
    <t>014/3</t>
  </si>
  <si>
    <t>утримання адміністративних приміщень</t>
  </si>
  <si>
    <t>014/4</t>
  </si>
  <si>
    <r>
      <rPr>
        <b/>
        <sz val="10"/>
        <rFont val="Times New Roman"/>
        <charset val="204"/>
      </rPr>
      <t xml:space="preserve">інші адміністративні витрати </t>
    </r>
    <r>
      <rPr>
        <b/>
        <i/>
        <sz val="10"/>
        <rFont val="Times New Roman"/>
        <charset val="204"/>
      </rPr>
      <t>(розшифрувати)</t>
    </r>
  </si>
  <si>
    <t>014/5</t>
  </si>
  <si>
    <t>витрати на службові відрядження і утримання апарату управління підприємством</t>
  </si>
  <si>
    <t>014/5/1</t>
  </si>
  <si>
    <t>витрати на технічне обслуговування основних засобів, інших матеріальних необоротних активів (оренда приміщення, заправка катриджу)</t>
  </si>
  <si>
    <t>014/5/2</t>
  </si>
  <si>
    <t>витрати на зв'язок</t>
  </si>
  <si>
    <t>014/5/3</t>
  </si>
  <si>
    <t>амортизаційні відрахування</t>
  </si>
  <si>
    <t>014/5/4</t>
  </si>
  <si>
    <t>розрахунково-касове обслуговування</t>
  </si>
  <si>
    <t>014/5/5</t>
  </si>
  <si>
    <t>передплата періодичних професійних видань, витрати на врегулювання спорів у судах</t>
  </si>
  <si>
    <t>014/5/6</t>
  </si>
  <si>
    <t>інші (навч.з ОП, канцтовари, поштові витрати, охорона праці, промсанітарія, реклама, податок на землю, інші)</t>
  </si>
  <si>
    <t>014/5/7</t>
  </si>
  <si>
    <r>
      <rPr>
        <b/>
        <sz val="10"/>
        <rFont val="Times New Roman"/>
        <charset val="204"/>
      </rPr>
      <t xml:space="preserve">Витрати на збут </t>
    </r>
    <r>
      <rPr>
        <b/>
        <i/>
        <sz val="10"/>
        <rFont val="Times New Roman"/>
        <charset val="204"/>
      </rPr>
      <t>(розшифрувати)</t>
    </r>
  </si>
  <si>
    <t>015</t>
  </si>
  <si>
    <t>витрати на утримання підрозділів, що займаються збутом продукції (оренда)</t>
  </si>
  <si>
    <t>015/1</t>
  </si>
  <si>
    <t>амортизація осн.заходів, інших необ.активів</t>
  </si>
  <si>
    <t>015/2</t>
  </si>
  <si>
    <t>розміщення реклами в газетах, на телебаченні (консультації, зв'язок)</t>
  </si>
  <si>
    <t>015/3</t>
  </si>
  <si>
    <t xml:space="preserve">поліграфічні послуги </t>
  </si>
  <si>
    <t>015/4</t>
  </si>
  <si>
    <r>
      <rPr>
        <b/>
        <sz val="10"/>
        <rFont val="Times New Roman"/>
        <charset val="204"/>
      </rPr>
      <t xml:space="preserve">Інші операційні витрати </t>
    </r>
    <r>
      <rPr>
        <b/>
        <i/>
        <sz val="10"/>
        <rFont val="Times New Roman"/>
        <charset val="204"/>
      </rPr>
      <t>(розшифрувати)</t>
    </r>
  </si>
  <si>
    <t>016</t>
  </si>
  <si>
    <t>здійснення виплат до колективного договору</t>
  </si>
  <si>
    <t>016/1</t>
  </si>
  <si>
    <t>амортизація основних засобів та інших необоротних активів</t>
  </si>
  <si>
    <t>016/2</t>
  </si>
  <si>
    <t xml:space="preserve">інші витрати, що виникають у процесі операційної діяльності </t>
  </si>
  <si>
    <t>016/3</t>
  </si>
  <si>
    <t>використання цільового фінансування</t>
  </si>
  <si>
    <t>016/4</t>
  </si>
  <si>
    <t>податковий кредит</t>
  </si>
  <si>
    <t>016/5</t>
  </si>
  <si>
    <r>
      <rPr>
        <sz val="10"/>
        <rFont val="Times New Roman"/>
        <charset val="204"/>
      </rPr>
      <t xml:space="preserve">Фінансові витрати </t>
    </r>
    <r>
      <rPr>
        <i/>
        <sz val="10"/>
        <rFont val="Times New Roman"/>
        <charset val="204"/>
      </rPr>
      <t>(розшифрувати)</t>
    </r>
  </si>
  <si>
    <t>017</t>
  </si>
  <si>
    <r>
      <rPr>
        <sz val="10"/>
        <rFont val="Times New Roman"/>
        <charset val="204"/>
      </rPr>
      <t>Витрати від участі в капіталі</t>
    </r>
    <r>
      <rPr>
        <i/>
        <sz val="10"/>
        <rFont val="Times New Roman"/>
        <charset val="204"/>
      </rPr>
      <t xml:space="preserve"> (розшифрувати)</t>
    </r>
  </si>
  <si>
    <t>018</t>
  </si>
  <si>
    <r>
      <rPr>
        <b/>
        <sz val="10"/>
        <rFont val="Times New Roman"/>
        <charset val="204"/>
      </rPr>
      <t xml:space="preserve">Інші витрати </t>
    </r>
    <r>
      <rPr>
        <b/>
        <i/>
        <sz val="10"/>
        <rFont val="Times New Roman"/>
        <charset val="204"/>
      </rPr>
      <t>(розшифрувати)</t>
    </r>
  </si>
  <si>
    <t>019</t>
  </si>
  <si>
    <t>витрати на благодійну допомогу</t>
  </si>
  <si>
    <t>019/1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</si>
  <si>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</si>
  <si>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</si>
  <si>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</si>
  <si>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</si>
  <si>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</si>
  <si>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</si>
  <si>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</si>
  <si>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</si>
  <si>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</si>
  <si>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</si>
  <si>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</si>
  <si>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</si>
  <si>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</si>
  <si>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</si>
  <si>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</si>
  <si>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прибуток (збиток), у тому числі:</t>
  </si>
  <si>
    <t>027</t>
  </si>
  <si>
    <t>прибуток</t>
  </si>
  <si>
    <t>027/1</t>
  </si>
  <si>
    <t>збиток</t>
  </si>
  <si>
    <t>027/2</t>
  </si>
  <si>
    <t xml:space="preserve">                                                              II. Розподіл чистого прибутку </t>
  </si>
  <si>
    <t>План</t>
  </si>
  <si>
    <t>Факт</t>
  </si>
  <si>
    <t>Відрахування частини чистого прибутку до державного бюджету:</t>
  </si>
  <si>
    <t>028</t>
  </si>
  <si>
    <t>державними унітарними підприємствами та їх об'єднаннями</t>
  </si>
  <si>
    <t>028/1</t>
  </si>
  <si>
    <t>господарськими товариствами, у статутному фонді яких більше 50 відсотків акцій (часток, паїв) належать державі</t>
  </si>
  <si>
    <t>028/2</t>
  </si>
  <si>
    <t>Відрахування до фонду на виплату дивідендів:</t>
  </si>
  <si>
    <t>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за результатами фінансово-господарської діяльності за минулий рік</t>
  </si>
  <si>
    <t>029</t>
  </si>
  <si>
    <t>у тому числі на державну частку</t>
  </si>
  <si>
    <t>029/1</t>
  </si>
  <si>
    <t>Довідково: відрахування до фонду на виплату дивідендів 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від чистого прибутку планового року</t>
  </si>
  <si>
    <t>030</t>
  </si>
  <si>
    <t>Залишок нерозподіленого прибутку (непокритого збитку) на початок звітного періоду</t>
  </si>
  <si>
    <t>031</t>
  </si>
  <si>
    <t>Цільове фінансування і цільове надходження, усього:</t>
  </si>
  <si>
    <t>031/1</t>
  </si>
  <si>
    <t>кошти спеціальних цільових фондів, програм</t>
  </si>
  <si>
    <t>031/1/1</t>
  </si>
  <si>
    <t>Розвиток виробництва</t>
  </si>
  <si>
    <t>032</t>
  </si>
  <si>
    <t>у тому числі за основними видами діяльності згідно з КВЕД 93.03.0</t>
  </si>
  <si>
    <t>032/1</t>
  </si>
  <si>
    <t>придбання основних засобів</t>
  </si>
  <si>
    <t>032/2</t>
  </si>
  <si>
    <t>придбання (виготовлення) інших необоротних активів</t>
  </si>
  <si>
    <t>032/3</t>
  </si>
  <si>
    <t>модернізація, модіфікація (добудова, дообладнання, реконструкція) основних засобів</t>
  </si>
  <si>
    <t>032/4</t>
  </si>
  <si>
    <t>Резервний фонд</t>
  </si>
  <si>
    <t>033</t>
  </si>
  <si>
    <r>
      <rPr>
        <sz val="10"/>
        <rFont val="Times New Roman"/>
        <charset val="204"/>
      </rPr>
      <t xml:space="preserve">Інші фонди </t>
    </r>
    <r>
      <rPr>
        <i/>
        <sz val="10"/>
        <rFont val="Times New Roman"/>
        <charset val="204"/>
      </rPr>
      <t>(розшифрувати)</t>
    </r>
  </si>
  <si>
    <t>034</t>
  </si>
  <si>
    <r>
      <rPr>
        <sz val="10"/>
        <rFont val="Times New Roman"/>
        <charset val="204"/>
      </rPr>
      <t xml:space="preserve">Інші цілі </t>
    </r>
    <r>
      <rPr>
        <i/>
        <sz val="10"/>
        <rFont val="Times New Roman"/>
        <charset val="204"/>
      </rPr>
      <t>(розшифрувати)</t>
    </r>
  </si>
  <si>
    <t>035</t>
  </si>
  <si>
    <t>Підтримка та розвиток соціальної інфраструктури області та району</t>
  </si>
  <si>
    <t>Залишок нерозподіленого прибутку (непокритого збитку) на кінець звітного періоду</t>
  </si>
  <si>
    <t>036</t>
  </si>
  <si>
    <t>III. Обов'язкові платежі підприємства до бюджету та державних цільових фондів</t>
  </si>
  <si>
    <t>Сплата поточних податків та обов'язкових платежів до державного бюджету, у тому числі:</t>
  </si>
  <si>
    <t>037</t>
  </si>
  <si>
    <t>податок на прибуток</t>
  </si>
  <si>
    <t>037/1</t>
  </si>
  <si>
    <t>акцизний збір</t>
  </si>
  <si>
    <t>037/2</t>
  </si>
  <si>
    <t>ПДВ, що підлягає сплаті до бюджету за підсумками звітного періоду</t>
  </si>
  <si>
    <t>037/3</t>
  </si>
  <si>
    <t>ПДВ, що підлягає відшкодуванню з бюджету за підсумками звітного періоду</t>
  </si>
  <si>
    <t>037/4</t>
  </si>
  <si>
    <t>рентні платежі</t>
  </si>
  <si>
    <t>037/5</t>
  </si>
  <si>
    <t>ресурсні платежі</t>
  </si>
  <si>
    <t>037/6</t>
  </si>
  <si>
    <r>
      <rPr>
        <sz val="10"/>
        <rFont val="Times New Roman"/>
        <charset val="204"/>
      </rPr>
      <t xml:space="preserve">інші податки, у тому числі </t>
    </r>
    <r>
      <rPr>
        <i/>
        <sz val="10"/>
        <rFont val="Times New Roman"/>
        <charset val="204"/>
      </rPr>
      <t>(розшифрувати)</t>
    </r>
    <r>
      <rPr>
        <sz val="10"/>
        <rFont val="Times New Roman"/>
        <charset val="204"/>
      </rPr>
      <t>:</t>
    </r>
    <r>
      <rPr>
        <i/>
        <sz val="10"/>
        <rFont val="Times New Roman"/>
        <charset val="204"/>
      </rPr>
      <t xml:space="preserve"> </t>
    </r>
  </si>
  <si>
    <t>037/7</t>
  </si>
  <si>
    <t>збір за реєстрацію автотранспорту (транспортний податок)</t>
  </si>
  <si>
    <t>037/7/1</t>
  </si>
  <si>
    <t>збір до ПФ за реєстрацію автотранспорту (3% вартості)</t>
  </si>
  <si>
    <t>037/7/2</t>
  </si>
  <si>
    <t>НДФЛ с аренды автомобиля</t>
  </si>
  <si>
    <t>037/7/3</t>
  </si>
  <si>
    <t>відрахування частини чистого прибутку державними підприємствами</t>
  </si>
  <si>
    <t>037/7/4</t>
  </si>
  <si>
    <t>відрахування частини чистого прибутку до фонду на виплату дивідендів господарськими товариствами</t>
  </si>
  <si>
    <t>037/7/5</t>
  </si>
  <si>
    <t>Погашення податкової заборгованості, у тому числі:</t>
  </si>
  <si>
    <t>038</t>
  </si>
  <si>
    <t>погашення реструктуризованих та відстрочених сум, що підлягають сплаті в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</si>
  <si>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</si>
  <si>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</si>
  <si>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</si>
  <si>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</si>
  <si>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</si>
  <si>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у тому числі:</t>
  </si>
  <si>
    <t>єдиний соціальний внесок</t>
  </si>
  <si>
    <t>039/0</t>
  </si>
  <si>
    <t>внески до Пенсійного фонду України</t>
  </si>
  <si>
    <t>039/1</t>
  </si>
  <si>
    <t>внески до фондів соціального страхування</t>
  </si>
  <si>
    <t>039/2</t>
  </si>
  <si>
    <t>Інші обов'язкові платежі, у тому числі:</t>
  </si>
  <si>
    <t>місцеві податки та збори</t>
  </si>
  <si>
    <t>040/1</t>
  </si>
  <si>
    <r>
      <rPr>
        <sz val="10"/>
        <rFont val="Times New Roman"/>
        <charset val="204"/>
      </rPr>
      <t xml:space="preserve">інші платежі </t>
    </r>
    <r>
      <rPr>
        <i/>
        <sz val="10"/>
        <rFont val="Times New Roman"/>
        <charset val="204"/>
      </rPr>
      <t>(розшифрувати)</t>
    </r>
  </si>
  <si>
    <t>040/2</t>
  </si>
  <si>
    <t>Директор СКП "ОЖКП та РС"</t>
  </si>
  <si>
    <t xml:space="preserve"> </t>
  </si>
  <si>
    <t>Катерина СІРИК</t>
  </si>
  <si>
    <r>
      <rPr>
        <b/>
        <sz val="12"/>
        <rFont val="Times New Roman"/>
        <charset val="204"/>
      </rPr>
      <t>Елементи операційних витрат</t>
    </r>
    <r>
      <rPr>
        <sz val="12"/>
        <rFont val="Times New Roman"/>
        <charset val="204"/>
      </rPr>
      <t xml:space="preserve"> </t>
    </r>
  </si>
  <si>
    <t>Матеріальні витрати, у тому числі:</t>
  </si>
  <si>
    <t>витрати на сировину й основні матеріали</t>
  </si>
  <si>
    <t>001/1</t>
  </si>
  <si>
    <t>витрати на паливо та енергію</t>
  </si>
  <si>
    <t>001/2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</si>
  <si>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</si>
  <si>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</si>
  <si>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</si>
  <si>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</si>
  <si>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Операційні витрати, усього</t>
  </si>
  <si>
    <t>Директор СКП "Об'єднана житлово-комунальна, побутова та ритуальна служба"</t>
  </si>
  <si>
    <t>Р.С.Дурнєв</t>
  </si>
  <si>
    <r>
      <rPr>
        <b/>
        <sz val="12"/>
        <rFont val="Times New Roman"/>
        <charset val="204"/>
      </rPr>
      <t>Капітальні інвестиції</t>
    </r>
    <r>
      <rPr>
        <sz val="12"/>
        <rFont val="Times New Roman"/>
        <charset val="204"/>
      </rPr>
      <t xml:space="preserve"> </t>
    </r>
  </si>
  <si>
    <t>Капітальні інвестиції, усього,</t>
  </si>
  <si>
    <t>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</si>
  <si>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</si>
  <si>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</si>
  <si>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</si>
  <si>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001/3</t>
  </si>
  <si>
    <t>придбання (створення) нематеріальних активів</t>
  </si>
  <si>
    <t>001/4</t>
  </si>
  <si>
    <t>модернізація, модифікація (добудова, дообладнання, реконструкція) основних засобів</t>
  </si>
  <si>
    <t>001/5</t>
  </si>
  <si>
    <t>капітальний ремонт</t>
  </si>
  <si>
    <t>001/6</t>
  </si>
  <si>
    <t>ДЛЯ СВЕРКИ ФИН.ОТЧЕТА С БАЛАНСОМ</t>
  </si>
  <si>
    <t xml:space="preserve">Баланс Ф1 </t>
  </si>
  <si>
    <t>код рядка</t>
  </si>
  <si>
    <t>поч.період</t>
  </si>
  <si>
    <t>кін.період.</t>
  </si>
  <si>
    <t>розпод.прибутку (непокр збиток)</t>
  </si>
  <si>
    <r>
      <rPr>
        <b/>
        <sz val="10"/>
        <rFont val="Times New Roman"/>
        <charset val="204"/>
      </rPr>
      <t xml:space="preserve">350 </t>
    </r>
    <r>
      <rPr>
        <sz val="10"/>
        <rFont val="Times New Roman"/>
        <charset val="204"/>
      </rPr>
      <t>(1420)</t>
    </r>
  </si>
  <si>
    <t>1кв</t>
  </si>
  <si>
    <t>стр.36 фін.звіт</t>
  </si>
  <si>
    <t>1 півр.</t>
  </si>
  <si>
    <t>2кв.</t>
  </si>
  <si>
    <t>9 місяців</t>
  </si>
  <si>
    <t>стр.31 фін.звіт</t>
  </si>
  <si>
    <t>3 кв.</t>
  </si>
  <si>
    <t>2013р</t>
  </si>
  <si>
    <t>4 кв.</t>
  </si>
  <si>
    <r>
      <rPr>
        <b/>
        <sz val="10"/>
        <rFont val="Times New Roman"/>
        <charset val="204"/>
      </rPr>
      <t xml:space="preserve">Баланс Ф2    </t>
    </r>
    <r>
      <rPr>
        <sz val="10"/>
        <rFont val="Times New Roman"/>
        <charset val="204"/>
      </rPr>
      <t xml:space="preserve">                       (</t>
    </r>
    <r>
      <rPr>
        <sz val="10"/>
        <color indexed="10"/>
        <rFont val="Times New Roman"/>
        <charset val="204"/>
      </rPr>
      <t>стр.фін.звіту)</t>
    </r>
  </si>
  <si>
    <t>1кв.</t>
  </si>
  <si>
    <t>9міс</t>
  </si>
  <si>
    <r>
      <rPr>
        <b/>
        <sz val="10"/>
        <rFont val="Times New Roman"/>
        <charset val="204"/>
      </rPr>
      <t>10</t>
    </r>
    <r>
      <rPr>
        <sz val="10"/>
        <rFont val="Times New Roman"/>
        <charset val="204"/>
      </rPr>
      <t xml:space="preserve"> (2000)</t>
    </r>
  </si>
  <si>
    <r>
      <rPr>
        <b/>
        <sz val="10"/>
        <rFont val="Times New Roman"/>
        <charset val="204"/>
      </rPr>
      <t>20</t>
    </r>
    <r>
      <rPr>
        <sz val="10"/>
        <rFont val="Times New Roman"/>
        <charset val="204"/>
      </rPr>
      <t xml:space="preserve"> (-)</t>
    </r>
  </si>
  <si>
    <r>
      <rPr>
        <b/>
        <sz val="10"/>
        <rFont val="Times New Roman"/>
        <charset val="204"/>
      </rPr>
      <t>30</t>
    </r>
    <r>
      <rPr>
        <sz val="10"/>
        <rFont val="Times New Roman"/>
        <charset val="204"/>
      </rPr>
      <t xml:space="preserve"> (-)</t>
    </r>
  </si>
  <si>
    <r>
      <rPr>
        <b/>
        <sz val="10"/>
        <rFont val="Times New Roman"/>
        <charset val="204"/>
      </rPr>
      <t>40</t>
    </r>
    <r>
      <rPr>
        <sz val="10"/>
        <rFont val="Times New Roman"/>
        <charset val="204"/>
      </rPr>
      <t xml:space="preserve"> (2120)</t>
    </r>
  </si>
  <si>
    <t>9+10</t>
  </si>
  <si>
    <r>
      <rPr>
        <b/>
        <sz val="10"/>
        <rFont val="Times New Roman"/>
        <charset val="204"/>
      </rPr>
      <t>50</t>
    </r>
    <r>
      <rPr>
        <sz val="10"/>
        <rFont val="Times New Roman"/>
        <charset val="204"/>
      </rPr>
      <t xml:space="preserve"> (2240)</t>
    </r>
  </si>
  <si>
    <t>70 (2280)</t>
  </si>
  <si>
    <r>
      <rPr>
        <b/>
        <sz val="10"/>
        <rFont val="Times New Roman"/>
        <charset val="204"/>
      </rPr>
      <t>80</t>
    </r>
    <r>
      <rPr>
        <sz val="10"/>
        <rFont val="Times New Roman"/>
        <charset val="204"/>
      </rPr>
      <t xml:space="preserve"> (2050)</t>
    </r>
  </si>
  <si>
    <t>14+15+16</t>
  </si>
  <si>
    <r>
      <rPr>
        <b/>
        <sz val="10"/>
        <rFont val="Times New Roman"/>
        <charset val="204"/>
      </rPr>
      <t>90</t>
    </r>
    <r>
      <rPr>
        <sz val="10"/>
        <rFont val="Times New Roman"/>
        <charset val="204"/>
      </rPr>
      <t xml:space="preserve"> (2180)</t>
    </r>
  </si>
  <si>
    <r>
      <rPr>
        <b/>
        <sz val="10"/>
        <rFont val="Times New Roman"/>
        <charset val="204"/>
      </rPr>
      <t>91</t>
    </r>
    <r>
      <rPr>
        <sz val="10"/>
        <rFont val="Times New Roman"/>
        <charset val="204"/>
      </rPr>
      <t xml:space="preserve"> (-)</t>
    </r>
  </si>
  <si>
    <r>
      <rPr>
        <b/>
        <sz val="10"/>
        <rFont val="Times New Roman"/>
        <charset val="204"/>
      </rPr>
      <t xml:space="preserve">92 </t>
    </r>
    <r>
      <rPr>
        <sz val="10"/>
        <rFont val="Times New Roman"/>
        <charset val="204"/>
      </rPr>
      <t>(-)</t>
    </r>
  </si>
  <si>
    <r>
      <rPr>
        <b/>
        <sz val="10"/>
        <rFont val="Times New Roman"/>
        <charset val="204"/>
      </rPr>
      <t>100</t>
    </r>
    <r>
      <rPr>
        <sz val="10"/>
        <rFont val="Times New Roman"/>
        <charset val="204"/>
      </rPr>
      <t xml:space="preserve"> (2270)</t>
    </r>
  </si>
  <si>
    <t>13+14+15+16</t>
  </si>
  <si>
    <t>120 (2285)</t>
  </si>
  <si>
    <r>
      <rPr>
        <b/>
        <sz val="10"/>
        <rFont val="Times New Roman"/>
        <charset val="204"/>
      </rPr>
      <t>130</t>
    </r>
    <r>
      <rPr>
        <sz val="10"/>
        <rFont val="Times New Roman"/>
        <charset val="204"/>
      </rPr>
      <t xml:space="preserve"> (2290)</t>
    </r>
  </si>
  <si>
    <r>
      <rPr>
        <b/>
        <sz val="10"/>
        <rFont val="Times New Roman"/>
        <charset val="204"/>
      </rPr>
      <t>140</t>
    </r>
    <r>
      <rPr>
        <sz val="10"/>
        <rFont val="Times New Roman"/>
        <charset val="204"/>
      </rPr>
      <t xml:space="preserve"> (2300)</t>
    </r>
  </si>
  <si>
    <t>150 (2300)</t>
  </si>
  <si>
    <t>160 (-)</t>
  </si>
  <si>
    <t xml:space="preserve">  за І квартал 2025 року</t>
  </si>
  <si>
    <t>рішенням п"ятдесят дев"ятої позачергової сесії восьмого скликання Широківської сільської ради Запорізького району Запорізької області від 02.05.2025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</si>
</sst>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charset val="13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0"/>
      <color rgb="FFFF0000"/>
      <name val="Times New Roman"/>
      <charset val="204"/>
    </font>
    <font>
      <b/>
      <sz val="12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name val="Times New Roman"/>
      <charset val="204"/>
    </font>
    <font>
      <sz val="10.5"/>
      <color indexed="8"/>
      <name val="Courier New"/>
      <charset val="204"/>
    </font>
    <font>
      <sz val="5"/>
      <name val="Times New Roman"/>
      <charset val="204"/>
    </font>
    <font>
      <sz val="8"/>
      <name val="Times New Roman"/>
      <charset val="204"/>
    </font>
    <font>
      <sz val="10"/>
      <name val="Arial"/>
      <charset val="204"/>
    </font>
    <font>
      <i/>
      <sz val="10"/>
      <name val="Times New Roman"/>
      <charset val="204"/>
    </font>
    <font>
      <b/>
      <i/>
      <sz val="10"/>
      <name val="Times New Roman"/>
      <charset val="204"/>
    </font>
    <font>
      <sz val="10"/>
      <color indexed="1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90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2" fillId="0" borderId="0" xfId="1" applyFont="1"/>
    <xf numFmtId="0" fontId="1" fillId="0" borderId="0" xfId="1" applyAlignment="1">
      <alignment horizontal="left" vertical="center" wrapText="1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/>
    <xf numFmtId="0" fontId="5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 applyAlignment="1">
      <alignment horizontal="left" wrapText="1"/>
    </xf>
    <xf numFmtId="0" fontId="2" fillId="0" borderId="2" xfId="1" applyFont="1" applyBorder="1"/>
    <xf numFmtId="0" fontId="2" fillId="0" borderId="0" xfId="1" applyFont="1" applyAlignment="1">
      <alignment horizontal="center"/>
    </xf>
    <xf numFmtId="0" fontId="1" fillId="0" borderId="3" xfId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1" fillId="0" borderId="3" xfId="1" applyBorder="1" applyAlignment="1">
      <alignment vertical="top" wrapText="1"/>
    </xf>
    <xf numFmtId="49" fontId="1" fillId="0" borderId="3" xfId="2" applyNumberFormat="1" applyFont="1" applyBorder="1" applyAlignment="1">
      <alignment horizontal="center"/>
    </xf>
    <xf numFmtId="164" fontId="1" fillId="0" borderId="3" xfId="1" applyNumberFormat="1" applyBorder="1" applyAlignment="1">
      <alignment horizontal="center" vertical="top" wrapText="1"/>
    </xf>
    <xf numFmtId="49" fontId="1" fillId="0" borderId="3" xfId="1" applyNumberForma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49" fontId="7" fillId="0" borderId="3" xfId="1" applyNumberFormat="1" applyFont="1" applyBorder="1" applyAlignment="1">
      <alignment horizontal="center" vertical="top" wrapText="1"/>
    </xf>
    <xf numFmtId="164" fontId="7" fillId="0" borderId="3" xfId="1" applyNumberFormat="1" applyFont="1" applyBorder="1" applyAlignment="1">
      <alignment horizontal="center" vertical="top" wrapText="1"/>
    </xf>
    <xf numFmtId="0" fontId="1" fillId="2" borderId="3" xfId="1" applyFill="1" applyBorder="1" applyAlignment="1">
      <alignment vertical="top" wrapText="1"/>
    </xf>
    <xf numFmtId="164" fontId="7" fillId="0" borderId="4" xfId="1" applyNumberFormat="1" applyFont="1" applyBorder="1" applyAlignment="1">
      <alignment horizontal="center" vertical="top" wrapText="1"/>
    </xf>
    <xf numFmtId="164" fontId="1" fillId="0" borderId="4" xfId="1" applyNumberFormat="1" applyBorder="1" applyAlignment="1">
      <alignment horizontal="center" vertical="top" wrapText="1"/>
    </xf>
    <xf numFmtId="164" fontId="1" fillId="2" borderId="3" xfId="1" applyNumberFormat="1" applyFill="1" applyBorder="1" applyAlignment="1">
      <alignment horizontal="center" vertical="top" wrapText="1"/>
    </xf>
    <xf numFmtId="0" fontId="7" fillId="0" borderId="4" xfId="1" applyFont="1" applyBorder="1" applyAlignment="1">
      <alignment horizontal="center"/>
    </xf>
    <xf numFmtId="49" fontId="1" fillId="0" borderId="2" xfId="1" applyNumberFormat="1" applyBorder="1"/>
    <xf numFmtId="164" fontId="1" fillId="0" borderId="2" xfId="1" applyNumberFormat="1" applyBorder="1"/>
    <xf numFmtId="164" fontId="1" fillId="0" borderId="0" xfId="1" applyNumberFormat="1"/>
    <xf numFmtId="1" fontId="7" fillId="0" borderId="3" xfId="1" applyNumberFormat="1" applyFont="1" applyBorder="1" applyAlignment="1">
      <alignment horizontal="center" vertical="top" wrapText="1"/>
    </xf>
    <xf numFmtId="1" fontId="7" fillId="0" borderId="4" xfId="1" applyNumberFormat="1" applyFont="1" applyBorder="1" applyAlignment="1">
      <alignment horizontal="center" vertical="top" wrapText="1"/>
    </xf>
    <xf numFmtId="0" fontId="1" fillId="0" borderId="3" xfId="1" applyBorder="1" applyAlignment="1">
      <alignment horizontal="left" vertical="top" wrapText="1"/>
    </xf>
    <xf numFmtId="49" fontId="1" fillId="2" borderId="3" xfId="1" applyNumberFormat="1" applyFill="1" applyBorder="1" applyAlignment="1">
      <alignment horizontal="center" vertical="top" wrapText="1"/>
    </xf>
    <xf numFmtId="164" fontId="1" fillId="2" borderId="4" xfId="1" applyNumberFormat="1" applyFill="1" applyBorder="1" applyAlignment="1">
      <alignment horizontal="center" vertical="top" wrapText="1"/>
    </xf>
    <xf numFmtId="49" fontId="7" fillId="2" borderId="3" xfId="1" applyNumberFormat="1" applyFont="1" applyFill="1" applyBorder="1" applyAlignment="1">
      <alignment horizontal="center" vertical="top" wrapText="1"/>
    </xf>
    <xf numFmtId="164" fontId="7" fillId="2" borderId="3" xfId="1" applyNumberFormat="1" applyFont="1" applyFill="1" applyBorder="1" applyAlignment="1">
      <alignment horizontal="center" vertical="top" wrapText="1"/>
    </xf>
    <xf numFmtId="164" fontId="7" fillId="2" borderId="4" xfId="1" applyNumberFormat="1" applyFont="1" applyFill="1" applyBorder="1" applyAlignment="1">
      <alignment horizontal="center" vertical="top" wrapText="1"/>
    </xf>
    <xf numFmtId="0" fontId="8" fillId="0" borderId="0" xfId="1" applyFont="1"/>
    <xf numFmtId="0" fontId="1" fillId="0" borderId="0" xfId="1" applyAlignment="1">
      <alignment vertical="top" wrapText="1"/>
    </xf>
    <xf numFmtId="49" fontId="1" fillId="0" borderId="0" xfId="1" applyNumberFormat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164" fontId="1" fillId="0" borderId="0" xfId="1" applyNumberFormat="1" applyAlignment="1">
      <alignment horizontal="center" vertical="top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vertical="top" wrapText="1"/>
    </xf>
    <xf numFmtId="49" fontId="2" fillId="0" borderId="0" xfId="1" applyNumberFormat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2" fontId="2" fillId="0" borderId="0" xfId="1" applyNumberFormat="1" applyFont="1"/>
    <xf numFmtId="2" fontId="1" fillId="0" borderId="0" xfId="1" applyNumberFormat="1"/>
    <xf numFmtId="0" fontId="3" fillId="0" borderId="0" xfId="1" applyFont="1" applyAlignment="1">
      <alignment vertical="top" wrapText="1"/>
    </xf>
    <xf numFmtId="164" fontId="3" fillId="2" borderId="3" xfId="1" applyNumberFormat="1" applyFont="1" applyFill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9" fillId="0" borderId="0" xfId="1" applyFont="1"/>
    <xf numFmtId="164" fontId="3" fillId="0" borderId="0" xfId="1" applyNumberFormat="1" applyFont="1"/>
    <xf numFmtId="164" fontId="3" fillId="0" borderId="3" xfId="1" applyNumberFormat="1" applyFont="1" applyBorder="1" applyAlignment="1">
      <alignment horizontal="center" vertical="top" wrapText="1"/>
    </xf>
    <xf numFmtId="0" fontId="7" fillId="0" borderId="0" xfId="1" applyFont="1" applyAlignment="1">
      <alignment horizontal="center"/>
    </xf>
    <xf numFmtId="0" fontId="10" fillId="0" borderId="0" xfId="1" applyFont="1"/>
    <xf numFmtId="0" fontId="1" fillId="3" borderId="0" xfId="1" applyFill="1"/>
    <xf numFmtId="0" fontId="1" fillId="3" borderId="0" xfId="1" applyFill="1" applyAlignment="1">
      <alignment horizontal="right"/>
    </xf>
    <xf numFmtId="0" fontId="3" fillId="0" borderId="0" xfId="1" applyFont="1"/>
    <xf numFmtId="0" fontId="3" fillId="3" borderId="0" xfId="1" applyFont="1" applyFill="1"/>
    <xf numFmtId="0" fontId="3" fillId="4" borderId="0" xfId="1" applyFont="1" applyFill="1"/>
    <xf numFmtId="0" fontId="1" fillId="4" borderId="0" xfId="1" applyFill="1"/>
    <xf numFmtId="0" fontId="1" fillId="0" borderId="0" xfId="1" applyAlignment="1">
      <alignment horizontal="right"/>
    </xf>
    <xf numFmtId="0" fontId="7" fillId="0" borderId="0" xfId="1" applyFont="1" applyAlignment="1">
      <alignment horizontal="left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1" fontId="1" fillId="0" borderId="6" xfId="1" applyNumberFormat="1" applyBorder="1" applyAlignment="1">
      <alignment horizontal="center" vertical="top" wrapText="1"/>
    </xf>
    <xf numFmtId="1" fontId="1" fillId="0" borderId="7" xfId="1" applyNumberFormat="1" applyBorder="1" applyAlignment="1">
      <alignment horizontal="center" vertical="top" wrapText="1"/>
    </xf>
    <xf numFmtId="0" fontId="4" fillId="0" borderId="0" xfId="1" applyFont="1" applyAlignment="1">
      <alignment horizontal="center"/>
    </xf>
    <xf numFmtId="0" fontId="1" fillId="0" borderId="3" xfId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164" fontId="1" fillId="0" borderId="3" xfId="1" applyNumberFormat="1" applyBorder="1" applyAlignment="1">
      <alignment horizontal="center" vertical="top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vertical="top"/>
    </xf>
    <xf numFmtId="49" fontId="1" fillId="0" borderId="3" xfId="1" applyNumberFormat="1" applyBorder="1" applyAlignment="1">
      <alignment horizontal="center" vertical="top" wrapText="1"/>
    </xf>
    <xf numFmtId="0" fontId="6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left"/>
    </xf>
    <xf numFmtId="0" fontId="7" fillId="0" borderId="4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5" fillId="0" borderId="2" xfId="1" applyFont="1" applyBorder="1" applyAlignment="1">
      <alignment horizontal="left" wrapText="1"/>
    </xf>
    <xf numFmtId="0" fontId="1" fillId="0" borderId="0" xfId="1" applyAlignment="1">
      <alignment horizontal="left"/>
    </xf>
    <xf numFmtId="0" fontId="1" fillId="0" borderId="0" xfId="1" applyAlignment="1">
      <alignment horizontal="left" vertical="center" wrapText="1"/>
    </xf>
    <xf numFmtId="0" fontId="4" fillId="0" borderId="0" xfId="1" applyFont="1" applyAlignment="1">
      <alignment horizontal="center" wrapText="1"/>
    </xf>
  </cellXfs>
  <cellStyles count="3">
    <cellStyle name="Обычный" xfId="0" builtinId="0"/>
    <cellStyle name="Обычный 2" xfId="1" xr:uid="{00000000-0005-0000-0000-000031000000}"/>
    <cellStyle name="Обычный_Фин_план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5"/>
  <sheetViews>
    <sheetView tabSelected="1" workbookViewId="0">
      <selection activeCell="J15" sqref="J15"/>
    </sheetView>
  </sheetViews>
  <sheetFormatPr defaultColWidth="9" defaultRowHeight="12.75"/>
  <cols>
    <col min="1" max="1" width="35.42578125" style="1" customWidth="1"/>
    <col min="2" max="2" width="8.7109375" style="1" customWidth="1"/>
    <col min="3" max="3" width="10.140625" style="1" customWidth="1"/>
    <col min="4" max="4" width="10.85546875" style="1" customWidth="1"/>
    <col min="5" max="5" width="13" style="1" customWidth="1"/>
    <col min="6" max="6" width="14.85546875" style="1" customWidth="1"/>
    <col min="7" max="208" width="9.140625" style="1"/>
    <col min="209" max="209" width="35.42578125" style="1" customWidth="1"/>
    <col min="210" max="210" width="8.7109375" style="1" customWidth="1"/>
    <col min="211" max="211" width="10.140625" style="1" customWidth="1"/>
    <col min="212" max="212" width="10.85546875" style="1" customWidth="1"/>
    <col min="213" max="213" width="13" style="1" customWidth="1"/>
    <col min="214" max="214" width="14.85546875" style="1" customWidth="1"/>
    <col min="215" max="218" width="11.42578125" style="1" customWidth="1"/>
    <col min="219" max="219" width="10.85546875" style="1" customWidth="1"/>
    <col min="220" max="220" width="7.42578125" style="1" customWidth="1"/>
    <col min="221" max="225" width="9.140625" style="1"/>
    <col min="226" max="226" width="8.28515625" style="1" customWidth="1"/>
    <col min="227" max="227" width="9.140625" style="1"/>
    <col min="228" max="228" width="9.5703125" style="1" customWidth="1"/>
    <col min="229" max="464" width="9.140625" style="1"/>
    <col min="465" max="465" width="35.42578125" style="1" customWidth="1"/>
    <col min="466" max="466" width="8.7109375" style="1" customWidth="1"/>
    <col min="467" max="467" width="10.140625" style="1" customWidth="1"/>
    <col min="468" max="468" width="10.85546875" style="1" customWidth="1"/>
    <col min="469" max="469" width="13" style="1" customWidth="1"/>
    <col min="470" max="470" width="14.85546875" style="1" customWidth="1"/>
    <col min="471" max="474" width="11.42578125" style="1" customWidth="1"/>
    <col min="475" max="475" width="10.85546875" style="1" customWidth="1"/>
    <col min="476" max="476" width="7.42578125" style="1" customWidth="1"/>
    <col min="477" max="481" width="9.140625" style="1"/>
    <col min="482" max="482" width="8.28515625" style="1" customWidth="1"/>
    <col min="483" max="483" width="9.140625" style="1"/>
    <col min="484" max="484" width="9.5703125" style="1" customWidth="1"/>
    <col min="485" max="720" width="9.140625" style="1"/>
    <col min="721" max="721" width="35.42578125" style="1" customWidth="1"/>
    <col min="722" max="722" width="8.7109375" style="1" customWidth="1"/>
    <col min="723" max="723" width="10.140625" style="1" customWidth="1"/>
    <col min="724" max="724" width="10.85546875" style="1" customWidth="1"/>
    <col min="725" max="725" width="13" style="1" customWidth="1"/>
    <col min="726" max="726" width="14.85546875" style="1" customWidth="1"/>
    <col min="727" max="730" width="11.42578125" style="1" customWidth="1"/>
    <col min="731" max="731" width="10.85546875" style="1" customWidth="1"/>
    <col min="732" max="732" width="7.42578125" style="1" customWidth="1"/>
    <col min="733" max="737" width="9.140625" style="1"/>
    <col min="738" max="738" width="8.28515625" style="1" customWidth="1"/>
    <col min="739" max="739" width="9.140625" style="1"/>
    <col min="740" max="740" width="9.5703125" style="1" customWidth="1"/>
    <col min="741" max="976" width="9.140625" style="1"/>
    <col min="977" max="977" width="35.42578125" style="1" customWidth="1"/>
    <col min="978" max="978" width="8.7109375" style="1" customWidth="1"/>
    <col min="979" max="979" width="10.140625" style="1" customWidth="1"/>
    <col min="980" max="980" width="10.85546875" style="1" customWidth="1"/>
    <col min="981" max="981" width="13" style="1" customWidth="1"/>
    <col min="982" max="982" width="14.85546875" style="1" customWidth="1"/>
    <col min="983" max="986" width="11.42578125" style="1" customWidth="1"/>
    <col min="987" max="987" width="10.85546875" style="1" customWidth="1"/>
    <col min="988" max="988" width="7.42578125" style="1" customWidth="1"/>
    <col min="989" max="993" width="9.140625" style="1"/>
    <col min="994" max="994" width="8.28515625" style="1" customWidth="1"/>
    <col min="995" max="995" width="9.140625" style="1"/>
    <col min="996" max="996" width="9.5703125" style="1" customWidth="1"/>
    <col min="997" max="1232" width="9.140625" style="1"/>
    <col min="1233" max="1233" width="35.42578125" style="1" customWidth="1"/>
    <col min="1234" max="1234" width="8.7109375" style="1" customWidth="1"/>
    <col min="1235" max="1235" width="10.140625" style="1" customWidth="1"/>
    <col min="1236" max="1236" width="10.85546875" style="1" customWidth="1"/>
    <col min="1237" max="1237" width="13" style="1" customWidth="1"/>
    <col min="1238" max="1238" width="14.85546875" style="1" customWidth="1"/>
    <col min="1239" max="1242" width="11.42578125" style="1" customWidth="1"/>
    <col min="1243" max="1243" width="10.85546875" style="1" customWidth="1"/>
    <col min="1244" max="1244" width="7.42578125" style="1" customWidth="1"/>
    <col min="1245" max="1249" width="9.140625" style="1"/>
    <col min="1250" max="1250" width="8.28515625" style="1" customWidth="1"/>
    <col min="1251" max="1251" width="9.140625" style="1"/>
    <col min="1252" max="1252" width="9.5703125" style="1" customWidth="1"/>
    <col min="1253" max="1488" width="9.140625" style="1"/>
    <col min="1489" max="1489" width="35.42578125" style="1" customWidth="1"/>
    <col min="1490" max="1490" width="8.7109375" style="1" customWidth="1"/>
    <col min="1491" max="1491" width="10.140625" style="1" customWidth="1"/>
    <col min="1492" max="1492" width="10.85546875" style="1" customWidth="1"/>
    <col min="1493" max="1493" width="13" style="1" customWidth="1"/>
    <col min="1494" max="1494" width="14.85546875" style="1" customWidth="1"/>
    <col min="1495" max="1498" width="11.42578125" style="1" customWidth="1"/>
    <col min="1499" max="1499" width="10.85546875" style="1" customWidth="1"/>
    <col min="1500" max="1500" width="7.42578125" style="1" customWidth="1"/>
    <col min="1501" max="1505" width="9.140625" style="1"/>
    <col min="1506" max="1506" width="8.28515625" style="1" customWidth="1"/>
    <col min="1507" max="1507" width="9.140625" style="1"/>
    <col min="1508" max="1508" width="9.5703125" style="1" customWidth="1"/>
    <col min="1509" max="1744" width="9.140625" style="1"/>
    <col min="1745" max="1745" width="35.42578125" style="1" customWidth="1"/>
    <col min="1746" max="1746" width="8.7109375" style="1" customWidth="1"/>
    <col min="1747" max="1747" width="10.140625" style="1" customWidth="1"/>
    <col min="1748" max="1748" width="10.85546875" style="1" customWidth="1"/>
    <col min="1749" max="1749" width="13" style="1" customWidth="1"/>
    <col min="1750" max="1750" width="14.85546875" style="1" customWidth="1"/>
    <col min="1751" max="1754" width="11.42578125" style="1" customWidth="1"/>
    <col min="1755" max="1755" width="10.85546875" style="1" customWidth="1"/>
    <col min="1756" max="1756" width="7.42578125" style="1" customWidth="1"/>
    <col min="1757" max="1761" width="9.140625" style="1"/>
    <col min="1762" max="1762" width="8.28515625" style="1" customWidth="1"/>
    <col min="1763" max="1763" width="9.140625" style="1"/>
    <col min="1764" max="1764" width="9.5703125" style="1" customWidth="1"/>
    <col min="1765" max="2000" width="9.140625" style="1"/>
    <col min="2001" max="2001" width="35.42578125" style="1" customWidth="1"/>
    <col min="2002" max="2002" width="8.7109375" style="1" customWidth="1"/>
    <col min="2003" max="2003" width="10.140625" style="1" customWidth="1"/>
    <col min="2004" max="2004" width="10.85546875" style="1" customWidth="1"/>
    <col min="2005" max="2005" width="13" style="1" customWidth="1"/>
    <col min="2006" max="2006" width="14.85546875" style="1" customWidth="1"/>
    <col min="2007" max="2010" width="11.42578125" style="1" customWidth="1"/>
    <col min="2011" max="2011" width="10.85546875" style="1" customWidth="1"/>
    <col min="2012" max="2012" width="7.42578125" style="1" customWidth="1"/>
    <col min="2013" max="2017" width="9.140625" style="1"/>
    <col min="2018" max="2018" width="8.28515625" style="1" customWidth="1"/>
    <col min="2019" max="2019" width="9.140625" style="1"/>
    <col min="2020" max="2020" width="9.5703125" style="1" customWidth="1"/>
    <col min="2021" max="2256" width="9.140625" style="1"/>
    <col min="2257" max="2257" width="35.42578125" style="1" customWidth="1"/>
    <col min="2258" max="2258" width="8.7109375" style="1" customWidth="1"/>
    <col min="2259" max="2259" width="10.140625" style="1" customWidth="1"/>
    <col min="2260" max="2260" width="10.85546875" style="1" customWidth="1"/>
    <col min="2261" max="2261" width="13" style="1" customWidth="1"/>
    <col min="2262" max="2262" width="14.85546875" style="1" customWidth="1"/>
    <col min="2263" max="2266" width="11.42578125" style="1" customWidth="1"/>
    <col min="2267" max="2267" width="10.85546875" style="1" customWidth="1"/>
    <col min="2268" max="2268" width="7.42578125" style="1" customWidth="1"/>
    <col min="2269" max="2273" width="9.140625" style="1"/>
    <col min="2274" max="2274" width="8.28515625" style="1" customWidth="1"/>
    <col min="2275" max="2275" width="9.140625" style="1"/>
    <col min="2276" max="2276" width="9.5703125" style="1" customWidth="1"/>
    <col min="2277" max="2512" width="9.140625" style="1"/>
    <col min="2513" max="2513" width="35.42578125" style="1" customWidth="1"/>
    <col min="2514" max="2514" width="8.7109375" style="1" customWidth="1"/>
    <col min="2515" max="2515" width="10.140625" style="1" customWidth="1"/>
    <col min="2516" max="2516" width="10.85546875" style="1" customWidth="1"/>
    <col min="2517" max="2517" width="13" style="1" customWidth="1"/>
    <col min="2518" max="2518" width="14.85546875" style="1" customWidth="1"/>
    <col min="2519" max="2522" width="11.42578125" style="1" customWidth="1"/>
    <col min="2523" max="2523" width="10.85546875" style="1" customWidth="1"/>
    <col min="2524" max="2524" width="7.42578125" style="1" customWidth="1"/>
    <col min="2525" max="2529" width="9.140625" style="1"/>
    <col min="2530" max="2530" width="8.28515625" style="1" customWidth="1"/>
    <col min="2531" max="2531" width="9.140625" style="1"/>
    <col min="2532" max="2532" width="9.5703125" style="1" customWidth="1"/>
    <col min="2533" max="2768" width="9.140625" style="1"/>
    <col min="2769" max="2769" width="35.42578125" style="1" customWidth="1"/>
    <col min="2770" max="2770" width="8.7109375" style="1" customWidth="1"/>
    <col min="2771" max="2771" width="10.140625" style="1" customWidth="1"/>
    <col min="2772" max="2772" width="10.85546875" style="1" customWidth="1"/>
    <col min="2773" max="2773" width="13" style="1" customWidth="1"/>
    <col min="2774" max="2774" width="14.85546875" style="1" customWidth="1"/>
    <col min="2775" max="2778" width="11.42578125" style="1" customWidth="1"/>
    <col min="2779" max="2779" width="10.85546875" style="1" customWidth="1"/>
    <col min="2780" max="2780" width="7.42578125" style="1" customWidth="1"/>
    <col min="2781" max="2785" width="9.140625" style="1"/>
    <col min="2786" max="2786" width="8.28515625" style="1" customWidth="1"/>
    <col min="2787" max="2787" width="9.140625" style="1"/>
    <col min="2788" max="2788" width="9.5703125" style="1" customWidth="1"/>
    <col min="2789" max="3024" width="9.140625" style="1"/>
    <col min="3025" max="3025" width="35.42578125" style="1" customWidth="1"/>
    <col min="3026" max="3026" width="8.7109375" style="1" customWidth="1"/>
    <col min="3027" max="3027" width="10.140625" style="1" customWidth="1"/>
    <col min="3028" max="3028" width="10.85546875" style="1" customWidth="1"/>
    <col min="3029" max="3029" width="13" style="1" customWidth="1"/>
    <col min="3030" max="3030" width="14.85546875" style="1" customWidth="1"/>
    <col min="3031" max="3034" width="11.42578125" style="1" customWidth="1"/>
    <col min="3035" max="3035" width="10.85546875" style="1" customWidth="1"/>
    <col min="3036" max="3036" width="7.42578125" style="1" customWidth="1"/>
    <col min="3037" max="3041" width="9.140625" style="1"/>
    <col min="3042" max="3042" width="8.28515625" style="1" customWidth="1"/>
    <col min="3043" max="3043" width="9.140625" style="1"/>
    <col min="3044" max="3044" width="9.5703125" style="1" customWidth="1"/>
    <col min="3045" max="3280" width="9.140625" style="1"/>
    <col min="3281" max="3281" width="35.42578125" style="1" customWidth="1"/>
    <col min="3282" max="3282" width="8.7109375" style="1" customWidth="1"/>
    <col min="3283" max="3283" width="10.140625" style="1" customWidth="1"/>
    <col min="3284" max="3284" width="10.85546875" style="1" customWidth="1"/>
    <col min="3285" max="3285" width="13" style="1" customWidth="1"/>
    <col min="3286" max="3286" width="14.85546875" style="1" customWidth="1"/>
    <col min="3287" max="3290" width="11.42578125" style="1" customWidth="1"/>
    <col min="3291" max="3291" width="10.85546875" style="1" customWidth="1"/>
    <col min="3292" max="3292" width="7.42578125" style="1" customWidth="1"/>
    <col min="3293" max="3297" width="9.140625" style="1"/>
    <col min="3298" max="3298" width="8.28515625" style="1" customWidth="1"/>
    <col min="3299" max="3299" width="9.140625" style="1"/>
    <col min="3300" max="3300" width="9.5703125" style="1" customWidth="1"/>
    <col min="3301" max="3536" width="9.140625" style="1"/>
    <col min="3537" max="3537" width="35.42578125" style="1" customWidth="1"/>
    <col min="3538" max="3538" width="8.7109375" style="1" customWidth="1"/>
    <col min="3539" max="3539" width="10.140625" style="1" customWidth="1"/>
    <col min="3540" max="3540" width="10.85546875" style="1" customWidth="1"/>
    <col min="3541" max="3541" width="13" style="1" customWidth="1"/>
    <col min="3542" max="3542" width="14.85546875" style="1" customWidth="1"/>
    <col min="3543" max="3546" width="11.42578125" style="1" customWidth="1"/>
    <col min="3547" max="3547" width="10.85546875" style="1" customWidth="1"/>
    <col min="3548" max="3548" width="7.42578125" style="1" customWidth="1"/>
    <col min="3549" max="3553" width="9.140625" style="1"/>
    <col min="3554" max="3554" width="8.28515625" style="1" customWidth="1"/>
    <col min="3555" max="3555" width="9.140625" style="1"/>
    <col min="3556" max="3556" width="9.5703125" style="1" customWidth="1"/>
    <col min="3557" max="3792" width="9.140625" style="1"/>
    <col min="3793" max="3793" width="35.42578125" style="1" customWidth="1"/>
    <col min="3794" max="3794" width="8.7109375" style="1" customWidth="1"/>
    <col min="3795" max="3795" width="10.140625" style="1" customWidth="1"/>
    <col min="3796" max="3796" width="10.85546875" style="1" customWidth="1"/>
    <col min="3797" max="3797" width="13" style="1" customWidth="1"/>
    <col min="3798" max="3798" width="14.85546875" style="1" customWidth="1"/>
    <col min="3799" max="3802" width="11.42578125" style="1" customWidth="1"/>
    <col min="3803" max="3803" width="10.85546875" style="1" customWidth="1"/>
    <col min="3804" max="3804" width="7.42578125" style="1" customWidth="1"/>
    <col min="3805" max="3809" width="9.140625" style="1"/>
    <col min="3810" max="3810" width="8.28515625" style="1" customWidth="1"/>
    <col min="3811" max="3811" width="9.140625" style="1"/>
    <col min="3812" max="3812" width="9.5703125" style="1" customWidth="1"/>
    <col min="3813" max="4048" width="9.140625" style="1"/>
    <col min="4049" max="4049" width="35.42578125" style="1" customWidth="1"/>
    <col min="4050" max="4050" width="8.7109375" style="1" customWidth="1"/>
    <col min="4051" max="4051" width="10.140625" style="1" customWidth="1"/>
    <col min="4052" max="4052" width="10.85546875" style="1" customWidth="1"/>
    <col min="4053" max="4053" width="13" style="1" customWidth="1"/>
    <col min="4054" max="4054" width="14.85546875" style="1" customWidth="1"/>
    <col min="4055" max="4058" width="11.42578125" style="1" customWidth="1"/>
    <col min="4059" max="4059" width="10.85546875" style="1" customWidth="1"/>
    <col min="4060" max="4060" width="7.42578125" style="1" customWidth="1"/>
    <col min="4061" max="4065" width="9.140625" style="1"/>
    <col min="4066" max="4066" width="8.28515625" style="1" customWidth="1"/>
    <col min="4067" max="4067" width="9.140625" style="1"/>
    <col min="4068" max="4068" width="9.5703125" style="1" customWidth="1"/>
    <col min="4069" max="4304" width="9.140625" style="1"/>
    <col min="4305" max="4305" width="35.42578125" style="1" customWidth="1"/>
    <col min="4306" max="4306" width="8.7109375" style="1" customWidth="1"/>
    <col min="4307" max="4307" width="10.140625" style="1" customWidth="1"/>
    <col min="4308" max="4308" width="10.85546875" style="1" customWidth="1"/>
    <col min="4309" max="4309" width="13" style="1" customWidth="1"/>
    <col min="4310" max="4310" width="14.85546875" style="1" customWidth="1"/>
    <col min="4311" max="4314" width="11.42578125" style="1" customWidth="1"/>
    <col min="4315" max="4315" width="10.85546875" style="1" customWidth="1"/>
    <col min="4316" max="4316" width="7.42578125" style="1" customWidth="1"/>
    <col min="4317" max="4321" width="9.140625" style="1"/>
    <col min="4322" max="4322" width="8.28515625" style="1" customWidth="1"/>
    <col min="4323" max="4323" width="9.140625" style="1"/>
    <col min="4324" max="4324" width="9.5703125" style="1" customWidth="1"/>
    <col min="4325" max="4560" width="9.140625" style="1"/>
    <col min="4561" max="4561" width="35.42578125" style="1" customWidth="1"/>
    <col min="4562" max="4562" width="8.7109375" style="1" customWidth="1"/>
    <col min="4563" max="4563" width="10.140625" style="1" customWidth="1"/>
    <col min="4564" max="4564" width="10.85546875" style="1" customWidth="1"/>
    <col min="4565" max="4565" width="13" style="1" customWidth="1"/>
    <col min="4566" max="4566" width="14.85546875" style="1" customWidth="1"/>
    <col min="4567" max="4570" width="11.42578125" style="1" customWidth="1"/>
    <col min="4571" max="4571" width="10.85546875" style="1" customWidth="1"/>
    <col min="4572" max="4572" width="7.42578125" style="1" customWidth="1"/>
    <col min="4573" max="4577" width="9.140625" style="1"/>
    <col min="4578" max="4578" width="8.28515625" style="1" customWidth="1"/>
    <col min="4579" max="4579" width="9.140625" style="1"/>
    <col min="4580" max="4580" width="9.5703125" style="1" customWidth="1"/>
    <col min="4581" max="4816" width="9.140625" style="1"/>
    <col min="4817" max="4817" width="35.42578125" style="1" customWidth="1"/>
    <col min="4818" max="4818" width="8.7109375" style="1" customWidth="1"/>
    <col min="4819" max="4819" width="10.140625" style="1" customWidth="1"/>
    <col min="4820" max="4820" width="10.85546875" style="1" customWidth="1"/>
    <col min="4821" max="4821" width="13" style="1" customWidth="1"/>
    <col min="4822" max="4822" width="14.85546875" style="1" customWidth="1"/>
    <col min="4823" max="4826" width="11.42578125" style="1" customWidth="1"/>
    <col min="4827" max="4827" width="10.85546875" style="1" customWidth="1"/>
    <col min="4828" max="4828" width="7.42578125" style="1" customWidth="1"/>
    <col min="4829" max="4833" width="9.140625" style="1"/>
    <col min="4834" max="4834" width="8.28515625" style="1" customWidth="1"/>
    <col min="4835" max="4835" width="9.140625" style="1"/>
    <col min="4836" max="4836" width="9.5703125" style="1" customWidth="1"/>
    <col min="4837" max="5072" width="9.140625" style="1"/>
    <col min="5073" max="5073" width="35.42578125" style="1" customWidth="1"/>
    <col min="5074" max="5074" width="8.7109375" style="1" customWidth="1"/>
    <col min="5075" max="5075" width="10.140625" style="1" customWidth="1"/>
    <col min="5076" max="5076" width="10.85546875" style="1" customWidth="1"/>
    <col min="5077" max="5077" width="13" style="1" customWidth="1"/>
    <col min="5078" max="5078" width="14.85546875" style="1" customWidth="1"/>
    <col min="5079" max="5082" width="11.42578125" style="1" customWidth="1"/>
    <col min="5083" max="5083" width="10.85546875" style="1" customWidth="1"/>
    <col min="5084" max="5084" width="7.42578125" style="1" customWidth="1"/>
    <col min="5085" max="5089" width="9.140625" style="1"/>
    <col min="5090" max="5090" width="8.28515625" style="1" customWidth="1"/>
    <col min="5091" max="5091" width="9.140625" style="1"/>
    <col min="5092" max="5092" width="9.5703125" style="1" customWidth="1"/>
    <col min="5093" max="5328" width="9.140625" style="1"/>
    <col min="5329" max="5329" width="35.42578125" style="1" customWidth="1"/>
    <col min="5330" max="5330" width="8.7109375" style="1" customWidth="1"/>
    <col min="5331" max="5331" width="10.140625" style="1" customWidth="1"/>
    <col min="5332" max="5332" width="10.85546875" style="1" customWidth="1"/>
    <col min="5333" max="5333" width="13" style="1" customWidth="1"/>
    <col min="5334" max="5334" width="14.85546875" style="1" customWidth="1"/>
    <col min="5335" max="5338" width="11.42578125" style="1" customWidth="1"/>
    <col min="5339" max="5339" width="10.85546875" style="1" customWidth="1"/>
    <col min="5340" max="5340" width="7.42578125" style="1" customWidth="1"/>
    <col min="5341" max="5345" width="9.140625" style="1"/>
    <col min="5346" max="5346" width="8.28515625" style="1" customWidth="1"/>
    <col min="5347" max="5347" width="9.140625" style="1"/>
    <col min="5348" max="5348" width="9.5703125" style="1" customWidth="1"/>
    <col min="5349" max="5584" width="9.140625" style="1"/>
    <col min="5585" max="5585" width="35.42578125" style="1" customWidth="1"/>
    <col min="5586" max="5586" width="8.7109375" style="1" customWidth="1"/>
    <col min="5587" max="5587" width="10.140625" style="1" customWidth="1"/>
    <col min="5588" max="5588" width="10.85546875" style="1" customWidth="1"/>
    <col min="5589" max="5589" width="13" style="1" customWidth="1"/>
    <col min="5590" max="5590" width="14.85546875" style="1" customWidth="1"/>
    <col min="5591" max="5594" width="11.42578125" style="1" customWidth="1"/>
    <col min="5595" max="5595" width="10.85546875" style="1" customWidth="1"/>
    <col min="5596" max="5596" width="7.42578125" style="1" customWidth="1"/>
    <col min="5597" max="5601" width="9.140625" style="1"/>
    <col min="5602" max="5602" width="8.28515625" style="1" customWidth="1"/>
    <col min="5603" max="5603" width="9.140625" style="1"/>
    <col min="5604" max="5604" width="9.5703125" style="1" customWidth="1"/>
    <col min="5605" max="5840" width="9.140625" style="1"/>
    <col min="5841" max="5841" width="35.42578125" style="1" customWidth="1"/>
    <col min="5842" max="5842" width="8.7109375" style="1" customWidth="1"/>
    <col min="5843" max="5843" width="10.140625" style="1" customWidth="1"/>
    <col min="5844" max="5844" width="10.85546875" style="1" customWidth="1"/>
    <col min="5845" max="5845" width="13" style="1" customWidth="1"/>
    <col min="5846" max="5846" width="14.85546875" style="1" customWidth="1"/>
    <col min="5847" max="5850" width="11.42578125" style="1" customWidth="1"/>
    <col min="5851" max="5851" width="10.85546875" style="1" customWidth="1"/>
    <col min="5852" max="5852" width="7.42578125" style="1" customWidth="1"/>
    <col min="5853" max="5857" width="9.140625" style="1"/>
    <col min="5858" max="5858" width="8.28515625" style="1" customWidth="1"/>
    <col min="5859" max="5859" width="9.140625" style="1"/>
    <col min="5860" max="5860" width="9.5703125" style="1" customWidth="1"/>
    <col min="5861" max="6096" width="9.140625" style="1"/>
    <col min="6097" max="6097" width="35.42578125" style="1" customWidth="1"/>
    <col min="6098" max="6098" width="8.7109375" style="1" customWidth="1"/>
    <col min="6099" max="6099" width="10.140625" style="1" customWidth="1"/>
    <col min="6100" max="6100" width="10.85546875" style="1" customWidth="1"/>
    <col min="6101" max="6101" width="13" style="1" customWidth="1"/>
    <col min="6102" max="6102" width="14.85546875" style="1" customWidth="1"/>
    <col min="6103" max="6106" width="11.42578125" style="1" customWidth="1"/>
    <col min="6107" max="6107" width="10.85546875" style="1" customWidth="1"/>
    <col min="6108" max="6108" width="7.42578125" style="1" customWidth="1"/>
    <col min="6109" max="6113" width="9.140625" style="1"/>
    <col min="6114" max="6114" width="8.28515625" style="1" customWidth="1"/>
    <col min="6115" max="6115" width="9.140625" style="1"/>
    <col min="6116" max="6116" width="9.5703125" style="1" customWidth="1"/>
    <col min="6117" max="6352" width="9.140625" style="1"/>
    <col min="6353" max="6353" width="35.42578125" style="1" customWidth="1"/>
    <col min="6354" max="6354" width="8.7109375" style="1" customWidth="1"/>
    <col min="6355" max="6355" width="10.140625" style="1" customWidth="1"/>
    <col min="6356" max="6356" width="10.85546875" style="1" customWidth="1"/>
    <col min="6357" max="6357" width="13" style="1" customWidth="1"/>
    <col min="6358" max="6358" width="14.85546875" style="1" customWidth="1"/>
    <col min="6359" max="6362" width="11.42578125" style="1" customWidth="1"/>
    <col min="6363" max="6363" width="10.85546875" style="1" customWidth="1"/>
    <col min="6364" max="6364" width="7.42578125" style="1" customWidth="1"/>
    <col min="6365" max="6369" width="9.140625" style="1"/>
    <col min="6370" max="6370" width="8.28515625" style="1" customWidth="1"/>
    <col min="6371" max="6371" width="9.140625" style="1"/>
    <col min="6372" max="6372" width="9.5703125" style="1" customWidth="1"/>
    <col min="6373" max="6608" width="9.140625" style="1"/>
    <col min="6609" max="6609" width="35.42578125" style="1" customWidth="1"/>
    <col min="6610" max="6610" width="8.7109375" style="1" customWidth="1"/>
    <col min="6611" max="6611" width="10.140625" style="1" customWidth="1"/>
    <col min="6612" max="6612" width="10.85546875" style="1" customWidth="1"/>
    <col min="6613" max="6613" width="13" style="1" customWidth="1"/>
    <col min="6614" max="6614" width="14.85546875" style="1" customWidth="1"/>
    <col min="6615" max="6618" width="11.42578125" style="1" customWidth="1"/>
    <col min="6619" max="6619" width="10.85546875" style="1" customWidth="1"/>
    <col min="6620" max="6620" width="7.42578125" style="1" customWidth="1"/>
    <col min="6621" max="6625" width="9.140625" style="1"/>
    <col min="6626" max="6626" width="8.28515625" style="1" customWidth="1"/>
    <col min="6627" max="6627" width="9.140625" style="1"/>
    <col min="6628" max="6628" width="9.5703125" style="1" customWidth="1"/>
    <col min="6629" max="6864" width="9.140625" style="1"/>
    <col min="6865" max="6865" width="35.42578125" style="1" customWidth="1"/>
    <col min="6866" max="6866" width="8.7109375" style="1" customWidth="1"/>
    <col min="6867" max="6867" width="10.140625" style="1" customWidth="1"/>
    <col min="6868" max="6868" width="10.85546875" style="1" customWidth="1"/>
    <col min="6869" max="6869" width="13" style="1" customWidth="1"/>
    <col min="6870" max="6870" width="14.85546875" style="1" customWidth="1"/>
    <col min="6871" max="6874" width="11.42578125" style="1" customWidth="1"/>
    <col min="6875" max="6875" width="10.85546875" style="1" customWidth="1"/>
    <col min="6876" max="6876" width="7.42578125" style="1" customWidth="1"/>
    <col min="6877" max="6881" width="9.140625" style="1"/>
    <col min="6882" max="6882" width="8.28515625" style="1" customWidth="1"/>
    <col min="6883" max="6883" width="9.140625" style="1"/>
    <col min="6884" max="6884" width="9.5703125" style="1" customWidth="1"/>
    <col min="6885" max="7120" width="9.140625" style="1"/>
    <col min="7121" max="7121" width="35.42578125" style="1" customWidth="1"/>
    <col min="7122" max="7122" width="8.7109375" style="1" customWidth="1"/>
    <col min="7123" max="7123" width="10.140625" style="1" customWidth="1"/>
    <col min="7124" max="7124" width="10.85546875" style="1" customWidth="1"/>
    <col min="7125" max="7125" width="13" style="1" customWidth="1"/>
    <col min="7126" max="7126" width="14.85546875" style="1" customWidth="1"/>
    <col min="7127" max="7130" width="11.42578125" style="1" customWidth="1"/>
    <col min="7131" max="7131" width="10.85546875" style="1" customWidth="1"/>
    <col min="7132" max="7132" width="7.42578125" style="1" customWidth="1"/>
    <col min="7133" max="7137" width="9.140625" style="1"/>
    <col min="7138" max="7138" width="8.28515625" style="1" customWidth="1"/>
    <col min="7139" max="7139" width="9.140625" style="1"/>
    <col min="7140" max="7140" width="9.5703125" style="1" customWidth="1"/>
    <col min="7141" max="7376" width="9.140625" style="1"/>
    <col min="7377" max="7377" width="35.42578125" style="1" customWidth="1"/>
    <col min="7378" max="7378" width="8.7109375" style="1" customWidth="1"/>
    <col min="7379" max="7379" width="10.140625" style="1" customWidth="1"/>
    <col min="7380" max="7380" width="10.85546875" style="1" customWidth="1"/>
    <col min="7381" max="7381" width="13" style="1" customWidth="1"/>
    <col min="7382" max="7382" width="14.85546875" style="1" customWidth="1"/>
    <col min="7383" max="7386" width="11.42578125" style="1" customWidth="1"/>
    <col min="7387" max="7387" width="10.85546875" style="1" customWidth="1"/>
    <col min="7388" max="7388" width="7.42578125" style="1" customWidth="1"/>
    <col min="7389" max="7393" width="9.140625" style="1"/>
    <col min="7394" max="7394" width="8.28515625" style="1" customWidth="1"/>
    <col min="7395" max="7395" width="9.140625" style="1"/>
    <col min="7396" max="7396" width="9.5703125" style="1" customWidth="1"/>
    <col min="7397" max="7632" width="9.140625" style="1"/>
    <col min="7633" max="7633" width="35.42578125" style="1" customWidth="1"/>
    <col min="7634" max="7634" width="8.7109375" style="1" customWidth="1"/>
    <col min="7635" max="7635" width="10.140625" style="1" customWidth="1"/>
    <col min="7636" max="7636" width="10.85546875" style="1" customWidth="1"/>
    <col min="7637" max="7637" width="13" style="1" customWidth="1"/>
    <col min="7638" max="7638" width="14.85546875" style="1" customWidth="1"/>
    <col min="7639" max="7642" width="11.42578125" style="1" customWidth="1"/>
    <col min="7643" max="7643" width="10.85546875" style="1" customWidth="1"/>
    <col min="7644" max="7644" width="7.42578125" style="1" customWidth="1"/>
    <col min="7645" max="7649" width="9.140625" style="1"/>
    <col min="7650" max="7650" width="8.28515625" style="1" customWidth="1"/>
    <col min="7651" max="7651" width="9.140625" style="1"/>
    <col min="7652" max="7652" width="9.5703125" style="1" customWidth="1"/>
    <col min="7653" max="7888" width="9.140625" style="1"/>
    <col min="7889" max="7889" width="35.42578125" style="1" customWidth="1"/>
    <col min="7890" max="7890" width="8.7109375" style="1" customWidth="1"/>
    <col min="7891" max="7891" width="10.140625" style="1" customWidth="1"/>
    <col min="7892" max="7892" width="10.85546875" style="1" customWidth="1"/>
    <col min="7893" max="7893" width="13" style="1" customWidth="1"/>
    <col min="7894" max="7894" width="14.85546875" style="1" customWidth="1"/>
    <col min="7895" max="7898" width="11.42578125" style="1" customWidth="1"/>
    <col min="7899" max="7899" width="10.85546875" style="1" customWidth="1"/>
    <col min="7900" max="7900" width="7.42578125" style="1" customWidth="1"/>
    <col min="7901" max="7905" width="9.140625" style="1"/>
    <col min="7906" max="7906" width="8.28515625" style="1" customWidth="1"/>
    <col min="7907" max="7907" width="9.140625" style="1"/>
    <col min="7908" max="7908" width="9.5703125" style="1" customWidth="1"/>
    <col min="7909" max="8144" width="9.140625" style="1"/>
    <col min="8145" max="8145" width="35.42578125" style="1" customWidth="1"/>
    <col min="8146" max="8146" width="8.7109375" style="1" customWidth="1"/>
    <col min="8147" max="8147" width="10.140625" style="1" customWidth="1"/>
    <col min="8148" max="8148" width="10.85546875" style="1" customWidth="1"/>
    <col min="8149" max="8149" width="13" style="1" customWidth="1"/>
    <col min="8150" max="8150" width="14.85546875" style="1" customWidth="1"/>
    <col min="8151" max="8154" width="11.42578125" style="1" customWidth="1"/>
    <col min="8155" max="8155" width="10.85546875" style="1" customWidth="1"/>
    <col min="8156" max="8156" width="7.42578125" style="1" customWidth="1"/>
    <col min="8157" max="8161" width="9.140625" style="1"/>
    <col min="8162" max="8162" width="8.28515625" style="1" customWidth="1"/>
    <col min="8163" max="8163" width="9.140625" style="1"/>
    <col min="8164" max="8164" width="9.5703125" style="1" customWidth="1"/>
    <col min="8165" max="8400" width="9.140625" style="1"/>
    <col min="8401" max="8401" width="35.42578125" style="1" customWidth="1"/>
    <col min="8402" max="8402" width="8.7109375" style="1" customWidth="1"/>
    <col min="8403" max="8403" width="10.140625" style="1" customWidth="1"/>
    <col min="8404" max="8404" width="10.85546875" style="1" customWidth="1"/>
    <col min="8405" max="8405" width="13" style="1" customWidth="1"/>
    <col min="8406" max="8406" width="14.85546875" style="1" customWidth="1"/>
    <col min="8407" max="8410" width="11.42578125" style="1" customWidth="1"/>
    <col min="8411" max="8411" width="10.85546875" style="1" customWidth="1"/>
    <col min="8412" max="8412" width="7.42578125" style="1" customWidth="1"/>
    <col min="8413" max="8417" width="9.140625" style="1"/>
    <col min="8418" max="8418" width="8.28515625" style="1" customWidth="1"/>
    <col min="8419" max="8419" width="9.140625" style="1"/>
    <col min="8420" max="8420" width="9.5703125" style="1" customWidth="1"/>
    <col min="8421" max="8656" width="9.140625" style="1"/>
    <col min="8657" max="8657" width="35.42578125" style="1" customWidth="1"/>
    <col min="8658" max="8658" width="8.7109375" style="1" customWidth="1"/>
    <col min="8659" max="8659" width="10.140625" style="1" customWidth="1"/>
    <col min="8660" max="8660" width="10.85546875" style="1" customWidth="1"/>
    <col min="8661" max="8661" width="13" style="1" customWidth="1"/>
    <col min="8662" max="8662" width="14.85546875" style="1" customWidth="1"/>
    <col min="8663" max="8666" width="11.42578125" style="1" customWidth="1"/>
    <col min="8667" max="8667" width="10.85546875" style="1" customWidth="1"/>
    <col min="8668" max="8668" width="7.42578125" style="1" customWidth="1"/>
    <col min="8669" max="8673" width="9.140625" style="1"/>
    <col min="8674" max="8674" width="8.28515625" style="1" customWidth="1"/>
    <col min="8675" max="8675" width="9.140625" style="1"/>
    <col min="8676" max="8676" width="9.5703125" style="1" customWidth="1"/>
    <col min="8677" max="8912" width="9.140625" style="1"/>
    <col min="8913" max="8913" width="35.42578125" style="1" customWidth="1"/>
    <col min="8914" max="8914" width="8.7109375" style="1" customWidth="1"/>
    <col min="8915" max="8915" width="10.140625" style="1" customWidth="1"/>
    <col min="8916" max="8916" width="10.85546875" style="1" customWidth="1"/>
    <col min="8917" max="8917" width="13" style="1" customWidth="1"/>
    <col min="8918" max="8918" width="14.85546875" style="1" customWidth="1"/>
    <col min="8919" max="8922" width="11.42578125" style="1" customWidth="1"/>
    <col min="8923" max="8923" width="10.85546875" style="1" customWidth="1"/>
    <col min="8924" max="8924" width="7.42578125" style="1" customWidth="1"/>
    <col min="8925" max="8929" width="9.140625" style="1"/>
    <col min="8930" max="8930" width="8.28515625" style="1" customWidth="1"/>
    <col min="8931" max="8931" width="9.140625" style="1"/>
    <col min="8932" max="8932" width="9.5703125" style="1" customWidth="1"/>
    <col min="8933" max="9168" width="9.140625" style="1"/>
    <col min="9169" max="9169" width="35.42578125" style="1" customWidth="1"/>
    <col min="9170" max="9170" width="8.7109375" style="1" customWidth="1"/>
    <col min="9171" max="9171" width="10.140625" style="1" customWidth="1"/>
    <col min="9172" max="9172" width="10.85546875" style="1" customWidth="1"/>
    <col min="9173" max="9173" width="13" style="1" customWidth="1"/>
    <col min="9174" max="9174" width="14.85546875" style="1" customWidth="1"/>
    <col min="9175" max="9178" width="11.42578125" style="1" customWidth="1"/>
    <col min="9179" max="9179" width="10.85546875" style="1" customWidth="1"/>
    <col min="9180" max="9180" width="7.42578125" style="1" customWidth="1"/>
    <col min="9181" max="9185" width="9.140625" style="1"/>
    <col min="9186" max="9186" width="8.28515625" style="1" customWidth="1"/>
    <col min="9187" max="9187" width="9.140625" style="1"/>
    <col min="9188" max="9188" width="9.5703125" style="1" customWidth="1"/>
    <col min="9189" max="9424" width="9.140625" style="1"/>
    <col min="9425" max="9425" width="35.42578125" style="1" customWidth="1"/>
    <col min="9426" max="9426" width="8.7109375" style="1" customWidth="1"/>
    <col min="9427" max="9427" width="10.140625" style="1" customWidth="1"/>
    <col min="9428" max="9428" width="10.85546875" style="1" customWidth="1"/>
    <col min="9429" max="9429" width="13" style="1" customWidth="1"/>
    <col min="9430" max="9430" width="14.85546875" style="1" customWidth="1"/>
    <col min="9431" max="9434" width="11.42578125" style="1" customWidth="1"/>
    <col min="9435" max="9435" width="10.85546875" style="1" customWidth="1"/>
    <col min="9436" max="9436" width="7.42578125" style="1" customWidth="1"/>
    <col min="9437" max="9441" width="9.140625" style="1"/>
    <col min="9442" max="9442" width="8.28515625" style="1" customWidth="1"/>
    <col min="9443" max="9443" width="9.140625" style="1"/>
    <col min="9444" max="9444" width="9.5703125" style="1" customWidth="1"/>
    <col min="9445" max="9680" width="9.140625" style="1"/>
    <col min="9681" max="9681" width="35.42578125" style="1" customWidth="1"/>
    <col min="9682" max="9682" width="8.7109375" style="1" customWidth="1"/>
    <col min="9683" max="9683" width="10.140625" style="1" customWidth="1"/>
    <col min="9684" max="9684" width="10.85546875" style="1" customWidth="1"/>
    <col min="9685" max="9685" width="13" style="1" customWidth="1"/>
    <col min="9686" max="9686" width="14.85546875" style="1" customWidth="1"/>
    <col min="9687" max="9690" width="11.42578125" style="1" customWidth="1"/>
    <col min="9691" max="9691" width="10.85546875" style="1" customWidth="1"/>
    <col min="9692" max="9692" width="7.42578125" style="1" customWidth="1"/>
    <col min="9693" max="9697" width="9.140625" style="1"/>
    <col min="9698" max="9698" width="8.28515625" style="1" customWidth="1"/>
    <col min="9699" max="9699" width="9.140625" style="1"/>
    <col min="9700" max="9700" width="9.5703125" style="1" customWidth="1"/>
    <col min="9701" max="9936" width="9.140625" style="1"/>
    <col min="9937" max="9937" width="35.42578125" style="1" customWidth="1"/>
    <col min="9938" max="9938" width="8.7109375" style="1" customWidth="1"/>
    <col min="9939" max="9939" width="10.140625" style="1" customWidth="1"/>
    <col min="9940" max="9940" width="10.85546875" style="1" customWidth="1"/>
    <col min="9941" max="9941" width="13" style="1" customWidth="1"/>
    <col min="9942" max="9942" width="14.85546875" style="1" customWidth="1"/>
    <col min="9943" max="9946" width="11.42578125" style="1" customWidth="1"/>
    <col min="9947" max="9947" width="10.85546875" style="1" customWidth="1"/>
    <col min="9948" max="9948" width="7.42578125" style="1" customWidth="1"/>
    <col min="9949" max="9953" width="9.140625" style="1"/>
    <col min="9954" max="9954" width="8.28515625" style="1" customWidth="1"/>
    <col min="9955" max="9955" width="9.140625" style="1"/>
    <col min="9956" max="9956" width="9.5703125" style="1" customWidth="1"/>
    <col min="9957" max="10192" width="9.140625" style="1"/>
    <col min="10193" max="10193" width="35.42578125" style="1" customWidth="1"/>
    <col min="10194" max="10194" width="8.7109375" style="1" customWidth="1"/>
    <col min="10195" max="10195" width="10.140625" style="1" customWidth="1"/>
    <col min="10196" max="10196" width="10.85546875" style="1" customWidth="1"/>
    <col min="10197" max="10197" width="13" style="1" customWidth="1"/>
    <col min="10198" max="10198" width="14.85546875" style="1" customWidth="1"/>
    <col min="10199" max="10202" width="11.42578125" style="1" customWidth="1"/>
    <col min="10203" max="10203" width="10.85546875" style="1" customWidth="1"/>
    <col min="10204" max="10204" width="7.42578125" style="1" customWidth="1"/>
    <col min="10205" max="10209" width="9.140625" style="1"/>
    <col min="10210" max="10210" width="8.28515625" style="1" customWidth="1"/>
    <col min="10211" max="10211" width="9.140625" style="1"/>
    <col min="10212" max="10212" width="9.5703125" style="1" customWidth="1"/>
    <col min="10213" max="10448" width="9.140625" style="1"/>
    <col min="10449" max="10449" width="35.42578125" style="1" customWidth="1"/>
    <col min="10450" max="10450" width="8.7109375" style="1" customWidth="1"/>
    <col min="10451" max="10451" width="10.140625" style="1" customWidth="1"/>
    <col min="10452" max="10452" width="10.85546875" style="1" customWidth="1"/>
    <col min="10453" max="10453" width="13" style="1" customWidth="1"/>
    <col min="10454" max="10454" width="14.85546875" style="1" customWidth="1"/>
    <col min="10455" max="10458" width="11.42578125" style="1" customWidth="1"/>
    <col min="10459" max="10459" width="10.85546875" style="1" customWidth="1"/>
    <col min="10460" max="10460" width="7.42578125" style="1" customWidth="1"/>
    <col min="10461" max="10465" width="9.140625" style="1"/>
    <col min="10466" max="10466" width="8.28515625" style="1" customWidth="1"/>
    <col min="10467" max="10467" width="9.140625" style="1"/>
    <col min="10468" max="10468" width="9.5703125" style="1" customWidth="1"/>
    <col min="10469" max="10704" width="9.140625" style="1"/>
    <col min="10705" max="10705" width="35.42578125" style="1" customWidth="1"/>
    <col min="10706" max="10706" width="8.7109375" style="1" customWidth="1"/>
    <col min="10707" max="10707" width="10.140625" style="1" customWidth="1"/>
    <col min="10708" max="10708" width="10.85546875" style="1" customWidth="1"/>
    <col min="10709" max="10709" width="13" style="1" customWidth="1"/>
    <col min="10710" max="10710" width="14.85546875" style="1" customWidth="1"/>
    <col min="10711" max="10714" width="11.42578125" style="1" customWidth="1"/>
    <col min="10715" max="10715" width="10.85546875" style="1" customWidth="1"/>
    <col min="10716" max="10716" width="7.42578125" style="1" customWidth="1"/>
    <col min="10717" max="10721" width="9.140625" style="1"/>
    <col min="10722" max="10722" width="8.28515625" style="1" customWidth="1"/>
    <col min="10723" max="10723" width="9.140625" style="1"/>
    <col min="10724" max="10724" width="9.5703125" style="1" customWidth="1"/>
    <col min="10725" max="10960" width="9.140625" style="1"/>
    <col min="10961" max="10961" width="35.42578125" style="1" customWidth="1"/>
    <col min="10962" max="10962" width="8.7109375" style="1" customWidth="1"/>
    <col min="10963" max="10963" width="10.140625" style="1" customWidth="1"/>
    <col min="10964" max="10964" width="10.85546875" style="1" customWidth="1"/>
    <col min="10965" max="10965" width="13" style="1" customWidth="1"/>
    <col min="10966" max="10966" width="14.85546875" style="1" customWidth="1"/>
    <col min="10967" max="10970" width="11.42578125" style="1" customWidth="1"/>
    <col min="10971" max="10971" width="10.85546875" style="1" customWidth="1"/>
    <col min="10972" max="10972" width="7.42578125" style="1" customWidth="1"/>
    <col min="10973" max="10977" width="9.140625" style="1"/>
    <col min="10978" max="10978" width="8.28515625" style="1" customWidth="1"/>
    <col min="10979" max="10979" width="9.140625" style="1"/>
    <col min="10980" max="10980" width="9.5703125" style="1" customWidth="1"/>
    <col min="10981" max="11216" width="9.140625" style="1"/>
    <col min="11217" max="11217" width="35.42578125" style="1" customWidth="1"/>
    <col min="11218" max="11218" width="8.7109375" style="1" customWidth="1"/>
    <col min="11219" max="11219" width="10.140625" style="1" customWidth="1"/>
    <col min="11220" max="11220" width="10.85546875" style="1" customWidth="1"/>
    <col min="11221" max="11221" width="13" style="1" customWidth="1"/>
    <col min="11222" max="11222" width="14.85546875" style="1" customWidth="1"/>
    <col min="11223" max="11226" width="11.42578125" style="1" customWidth="1"/>
    <col min="11227" max="11227" width="10.85546875" style="1" customWidth="1"/>
    <col min="11228" max="11228" width="7.42578125" style="1" customWidth="1"/>
    <col min="11229" max="11233" width="9.140625" style="1"/>
    <col min="11234" max="11234" width="8.28515625" style="1" customWidth="1"/>
    <col min="11235" max="11235" width="9.140625" style="1"/>
    <col min="11236" max="11236" width="9.5703125" style="1" customWidth="1"/>
    <col min="11237" max="11472" width="9.140625" style="1"/>
    <col min="11473" max="11473" width="35.42578125" style="1" customWidth="1"/>
    <col min="11474" max="11474" width="8.7109375" style="1" customWidth="1"/>
    <col min="11475" max="11475" width="10.140625" style="1" customWidth="1"/>
    <col min="11476" max="11476" width="10.85546875" style="1" customWidth="1"/>
    <col min="11477" max="11477" width="13" style="1" customWidth="1"/>
    <col min="11478" max="11478" width="14.85546875" style="1" customWidth="1"/>
    <col min="11479" max="11482" width="11.42578125" style="1" customWidth="1"/>
    <col min="11483" max="11483" width="10.85546875" style="1" customWidth="1"/>
    <col min="11484" max="11484" width="7.42578125" style="1" customWidth="1"/>
    <col min="11485" max="11489" width="9.140625" style="1"/>
    <col min="11490" max="11490" width="8.28515625" style="1" customWidth="1"/>
    <col min="11491" max="11491" width="9.140625" style="1"/>
    <col min="11492" max="11492" width="9.5703125" style="1" customWidth="1"/>
    <col min="11493" max="11728" width="9.140625" style="1"/>
    <col min="11729" max="11729" width="35.42578125" style="1" customWidth="1"/>
    <col min="11730" max="11730" width="8.7109375" style="1" customWidth="1"/>
    <col min="11731" max="11731" width="10.140625" style="1" customWidth="1"/>
    <col min="11732" max="11732" width="10.85546875" style="1" customWidth="1"/>
    <col min="11733" max="11733" width="13" style="1" customWidth="1"/>
    <col min="11734" max="11734" width="14.85546875" style="1" customWidth="1"/>
    <col min="11735" max="11738" width="11.42578125" style="1" customWidth="1"/>
    <col min="11739" max="11739" width="10.85546875" style="1" customWidth="1"/>
    <col min="11740" max="11740" width="7.42578125" style="1" customWidth="1"/>
    <col min="11741" max="11745" width="9.140625" style="1"/>
    <col min="11746" max="11746" width="8.28515625" style="1" customWidth="1"/>
    <col min="11747" max="11747" width="9.140625" style="1"/>
    <col min="11748" max="11748" width="9.5703125" style="1" customWidth="1"/>
    <col min="11749" max="11984" width="9.140625" style="1"/>
    <col min="11985" max="11985" width="35.42578125" style="1" customWidth="1"/>
    <col min="11986" max="11986" width="8.7109375" style="1" customWidth="1"/>
    <col min="11987" max="11987" width="10.140625" style="1" customWidth="1"/>
    <col min="11988" max="11988" width="10.85546875" style="1" customWidth="1"/>
    <col min="11989" max="11989" width="13" style="1" customWidth="1"/>
    <col min="11990" max="11990" width="14.85546875" style="1" customWidth="1"/>
    <col min="11991" max="11994" width="11.42578125" style="1" customWidth="1"/>
    <col min="11995" max="11995" width="10.85546875" style="1" customWidth="1"/>
    <col min="11996" max="11996" width="7.42578125" style="1" customWidth="1"/>
    <col min="11997" max="12001" width="9.140625" style="1"/>
    <col min="12002" max="12002" width="8.28515625" style="1" customWidth="1"/>
    <col min="12003" max="12003" width="9.140625" style="1"/>
    <col min="12004" max="12004" width="9.5703125" style="1" customWidth="1"/>
    <col min="12005" max="12240" width="9.140625" style="1"/>
    <col min="12241" max="12241" width="35.42578125" style="1" customWidth="1"/>
    <col min="12242" max="12242" width="8.7109375" style="1" customWidth="1"/>
    <col min="12243" max="12243" width="10.140625" style="1" customWidth="1"/>
    <col min="12244" max="12244" width="10.85546875" style="1" customWidth="1"/>
    <col min="12245" max="12245" width="13" style="1" customWidth="1"/>
    <col min="12246" max="12246" width="14.85546875" style="1" customWidth="1"/>
    <col min="12247" max="12250" width="11.42578125" style="1" customWidth="1"/>
    <col min="12251" max="12251" width="10.85546875" style="1" customWidth="1"/>
    <col min="12252" max="12252" width="7.42578125" style="1" customWidth="1"/>
    <col min="12253" max="12257" width="9.140625" style="1"/>
    <col min="12258" max="12258" width="8.28515625" style="1" customWidth="1"/>
    <col min="12259" max="12259" width="9.140625" style="1"/>
    <col min="12260" max="12260" width="9.5703125" style="1" customWidth="1"/>
    <col min="12261" max="12496" width="9.140625" style="1"/>
    <col min="12497" max="12497" width="35.42578125" style="1" customWidth="1"/>
    <col min="12498" max="12498" width="8.7109375" style="1" customWidth="1"/>
    <col min="12499" max="12499" width="10.140625" style="1" customWidth="1"/>
    <col min="12500" max="12500" width="10.85546875" style="1" customWidth="1"/>
    <col min="12501" max="12501" width="13" style="1" customWidth="1"/>
    <col min="12502" max="12502" width="14.85546875" style="1" customWidth="1"/>
    <col min="12503" max="12506" width="11.42578125" style="1" customWidth="1"/>
    <col min="12507" max="12507" width="10.85546875" style="1" customWidth="1"/>
    <col min="12508" max="12508" width="7.42578125" style="1" customWidth="1"/>
    <col min="12509" max="12513" width="9.140625" style="1"/>
    <col min="12514" max="12514" width="8.28515625" style="1" customWidth="1"/>
    <col min="12515" max="12515" width="9.140625" style="1"/>
    <col min="12516" max="12516" width="9.5703125" style="1" customWidth="1"/>
    <col min="12517" max="12752" width="9.140625" style="1"/>
    <col min="12753" max="12753" width="35.42578125" style="1" customWidth="1"/>
    <col min="12754" max="12754" width="8.7109375" style="1" customWidth="1"/>
    <col min="12755" max="12755" width="10.140625" style="1" customWidth="1"/>
    <col min="12756" max="12756" width="10.85546875" style="1" customWidth="1"/>
    <col min="12757" max="12757" width="13" style="1" customWidth="1"/>
    <col min="12758" max="12758" width="14.85546875" style="1" customWidth="1"/>
    <col min="12759" max="12762" width="11.42578125" style="1" customWidth="1"/>
    <col min="12763" max="12763" width="10.85546875" style="1" customWidth="1"/>
    <col min="12764" max="12764" width="7.42578125" style="1" customWidth="1"/>
    <col min="12765" max="12769" width="9.140625" style="1"/>
    <col min="12770" max="12770" width="8.28515625" style="1" customWidth="1"/>
    <col min="12771" max="12771" width="9.140625" style="1"/>
    <col min="12772" max="12772" width="9.5703125" style="1" customWidth="1"/>
    <col min="12773" max="13008" width="9.140625" style="1"/>
    <col min="13009" max="13009" width="35.42578125" style="1" customWidth="1"/>
    <col min="13010" max="13010" width="8.7109375" style="1" customWidth="1"/>
    <col min="13011" max="13011" width="10.140625" style="1" customWidth="1"/>
    <col min="13012" max="13012" width="10.85546875" style="1" customWidth="1"/>
    <col min="13013" max="13013" width="13" style="1" customWidth="1"/>
    <col min="13014" max="13014" width="14.85546875" style="1" customWidth="1"/>
    <col min="13015" max="13018" width="11.42578125" style="1" customWidth="1"/>
    <col min="13019" max="13019" width="10.85546875" style="1" customWidth="1"/>
    <col min="13020" max="13020" width="7.42578125" style="1" customWidth="1"/>
    <col min="13021" max="13025" width="9.140625" style="1"/>
    <col min="13026" max="13026" width="8.28515625" style="1" customWidth="1"/>
    <col min="13027" max="13027" width="9.140625" style="1"/>
    <col min="13028" max="13028" width="9.5703125" style="1" customWidth="1"/>
    <col min="13029" max="13264" width="9.140625" style="1"/>
    <col min="13265" max="13265" width="35.42578125" style="1" customWidth="1"/>
    <col min="13266" max="13266" width="8.7109375" style="1" customWidth="1"/>
    <col min="13267" max="13267" width="10.140625" style="1" customWidth="1"/>
    <col min="13268" max="13268" width="10.85546875" style="1" customWidth="1"/>
    <col min="13269" max="13269" width="13" style="1" customWidth="1"/>
    <col min="13270" max="13270" width="14.85546875" style="1" customWidth="1"/>
    <col min="13271" max="13274" width="11.42578125" style="1" customWidth="1"/>
    <col min="13275" max="13275" width="10.85546875" style="1" customWidth="1"/>
    <col min="13276" max="13276" width="7.42578125" style="1" customWidth="1"/>
    <col min="13277" max="13281" width="9.140625" style="1"/>
    <col min="13282" max="13282" width="8.28515625" style="1" customWidth="1"/>
    <col min="13283" max="13283" width="9.140625" style="1"/>
    <col min="13284" max="13284" width="9.5703125" style="1" customWidth="1"/>
    <col min="13285" max="13520" width="9.140625" style="1"/>
    <col min="13521" max="13521" width="35.42578125" style="1" customWidth="1"/>
    <col min="13522" max="13522" width="8.7109375" style="1" customWidth="1"/>
    <col min="13523" max="13523" width="10.140625" style="1" customWidth="1"/>
    <col min="13524" max="13524" width="10.85546875" style="1" customWidth="1"/>
    <col min="13525" max="13525" width="13" style="1" customWidth="1"/>
    <col min="13526" max="13526" width="14.85546875" style="1" customWidth="1"/>
    <col min="13527" max="13530" width="11.42578125" style="1" customWidth="1"/>
    <col min="13531" max="13531" width="10.85546875" style="1" customWidth="1"/>
    <col min="13532" max="13532" width="7.42578125" style="1" customWidth="1"/>
    <col min="13533" max="13537" width="9.140625" style="1"/>
    <col min="13538" max="13538" width="8.28515625" style="1" customWidth="1"/>
    <col min="13539" max="13539" width="9.140625" style="1"/>
    <col min="13540" max="13540" width="9.5703125" style="1" customWidth="1"/>
    <col min="13541" max="13776" width="9.140625" style="1"/>
    <col min="13777" max="13777" width="35.42578125" style="1" customWidth="1"/>
    <col min="13778" max="13778" width="8.7109375" style="1" customWidth="1"/>
    <col min="13779" max="13779" width="10.140625" style="1" customWidth="1"/>
    <col min="13780" max="13780" width="10.85546875" style="1" customWidth="1"/>
    <col min="13781" max="13781" width="13" style="1" customWidth="1"/>
    <col min="13782" max="13782" width="14.85546875" style="1" customWidth="1"/>
    <col min="13783" max="13786" width="11.42578125" style="1" customWidth="1"/>
    <col min="13787" max="13787" width="10.85546875" style="1" customWidth="1"/>
    <col min="13788" max="13788" width="7.42578125" style="1" customWidth="1"/>
    <col min="13789" max="13793" width="9.140625" style="1"/>
    <col min="13794" max="13794" width="8.28515625" style="1" customWidth="1"/>
    <col min="13795" max="13795" width="9.140625" style="1"/>
    <col min="13796" max="13796" width="9.5703125" style="1" customWidth="1"/>
    <col min="13797" max="14032" width="9.140625" style="1"/>
    <col min="14033" max="14033" width="35.42578125" style="1" customWidth="1"/>
    <col min="14034" max="14034" width="8.7109375" style="1" customWidth="1"/>
    <col min="14035" max="14035" width="10.140625" style="1" customWidth="1"/>
    <col min="14036" max="14036" width="10.85546875" style="1" customWidth="1"/>
    <col min="14037" max="14037" width="13" style="1" customWidth="1"/>
    <col min="14038" max="14038" width="14.85546875" style="1" customWidth="1"/>
    <col min="14039" max="14042" width="11.42578125" style="1" customWidth="1"/>
    <col min="14043" max="14043" width="10.85546875" style="1" customWidth="1"/>
    <col min="14044" max="14044" width="7.42578125" style="1" customWidth="1"/>
    <col min="14045" max="14049" width="9.140625" style="1"/>
    <col min="14050" max="14050" width="8.28515625" style="1" customWidth="1"/>
    <col min="14051" max="14051" width="9.140625" style="1"/>
    <col min="14052" max="14052" width="9.5703125" style="1" customWidth="1"/>
    <col min="14053" max="14288" width="9.140625" style="1"/>
    <col min="14289" max="14289" width="35.42578125" style="1" customWidth="1"/>
    <col min="14290" max="14290" width="8.7109375" style="1" customWidth="1"/>
    <col min="14291" max="14291" width="10.140625" style="1" customWidth="1"/>
    <col min="14292" max="14292" width="10.85546875" style="1" customWidth="1"/>
    <col min="14293" max="14293" width="13" style="1" customWidth="1"/>
    <col min="14294" max="14294" width="14.85546875" style="1" customWidth="1"/>
    <col min="14295" max="14298" width="11.42578125" style="1" customWidth="1"/>
    <col min="14299" max="14299" width="10.85546875" style="1" customWidth="1"/>
    <col min="14300" max="14300" width="7.42578125" style="1" customWidth="1"/>
    <col min="14301" max="14305" width="9.140625" style="1"/>
    <col min="14306" max="14306" width="8.28515625" style="1" customWidth="1"/>
    <col min="14307" max="14307" width="9.140625" style="1"/>
    <col min="14308" max="14308" width="9.5703125" style="1" customWidth="1"/>
    <col min="14309" max="14544" width="9.140625" style="1"/>
    <col min="14545" max="14545" width="35.42578125" style="1" customWidth="1"/>
    <col min="14546" max="14546" width="8.7109375" style="1" customWidth="1"/>
    <col min="14547" max="14547" width="10.140625" style="1" customWidth="1"/>
    <col min="14548" max="14548" width="10.85546875" style="1" customWidth="1"/>
    <col min="14549" max="14549" width="13" style="1" customWidth="1"/>
    <col min="14550" max="14550" width="14.85546875" style="1" customWidth="1"/>
    <col min="14551" max="14554" width="11.42578125" style="1" customWidth="1"/>
    <col min="14555" max="14555" width="10.85546875" style="1" customWidth="1"/>
    <col min="14556" max="14556" width="7.42578125" style="1" customWidth="1"/>
    <col min="14557" max="14561" width="9.140625" style="1"/>
    <col min="14562" max="14562" width="8.28515625" style="1" customWidth="1"/>
    <col min="14563" max="14563" width="9.140625" style="1"/>
    <col min="14564" max="14564" width="9.5703125" style="1" customWidth="1"/>
    <col min="14565" max="14800" width="9.140625" style="1"/>
    <col min="14801" max="14801" width="35.42578125" style="1" customWidth="1"/>
    <col min="14802" max="14802" width="8.7109375" style="1" customWidth="1"/>
    <col min="14803" max="14803" width="10.140625" style="1" customWidth="1"/>
    <col min="14804" max="14804" width="10.85546875" style="1" customWidth="1"/>
    <col min="14805" max="14805" width="13" style="1" customWidth="1"/>
    <col min="14806" max="14806" width="14.85546875" style="1" customWidth="1"/>
    <col min="14807" max="14810" width="11.42578125" style="1" customWidth="1"/>
    <col min="14811" max="14811" width="10.85546875" style="1" customWidth="1"/>
    <col min="14812" max="14812" width="7.42578125" style="1" customWidth="1"/>
    <col min="14813" max="14817" width="9.140625" style="1"/>
    <col min="14818" max="14818" width="8.28515625" style="1" customWidth="1"/>
    <col min="14819" max="14819" width="9.140625" style="1"/>
    <col min="14820" max="14820" width="9.5703125" style="1" customWidth="1"/>
    <col min="14821" max="15056" width="9.140625" style="1"/>
    <col min="15057" max="15057" width="35.42578125" style="1" customWidth="1"/>
    <col min="15058" max="15058" width="8.7109375" style="1" customWidth="1"/>
    <col min="15059" max="15059" width="10.140625" style="1" customWidth="1"/>
    <col min="15060" max="15060" width="10.85546875" style="1" customWidth="1"/>
    <col min="15061" max="15061" width="13" style="1" customWidth="1"/>
    <col min="15062" max="15062" width="14.85546875" style="1" customWidth="1"/>
    <col min="15063" max="15066" width="11.42578125" style="1" customWidth="1"/>
    <col min="15067" max="15067" width="10.85546875" style="1" customWidth="1"/>
    <col min="15068" max="15068" width="7.42578125" style="1" customWidth="1"/>
    <col min="15069" max="15073" width="9.140625" style="1"/>
    <col min="15074" max="15074" width="8.28515625" style="1" customWidth="1"/>
    <col min="15075" max="15075" width="9.140625" style="1"/>
    <col min="15076" max="15076" width="9.5703125" style="1" customWidth="1"/>
    <col min="15077" max="15312" width="9.140625" style="1"/>
    <col min="15313" max="15313" width="35.42578125" style="1" customWidth="1"/>
    <col min="15314" max="15314" width="8.7109375" style="1" customWidth="1"/>
    <col min="15315" max="15315" width="10.140625" style="1" customWidth="1"/>
    <col min="15316" max="15316" width="10.85546875" style="1" customWidth="1"/>
    <col min="15317" max="15317" width="13" style="1" customWidth="1"/>
    <col min="15318" max="15318" width="14.85546875" style="1" customWidth="1"/>
    <col min="15319" max="15322" width="11.42578125" style="1" customWidth="1"/>
    <col min="15323" max="15323" width="10.85546875" style="1" customWidth="1"/>
    <col min="15324" max="15324" width="7.42578125" style="1" customWidth="1"/>
    <col min="15325" max="15329" width="9.140625" style="1"/>
    <col min="15330" max="15330" width="8.28515625" style="1" customWidth="1"/>
    <col min="15331" max="15331" width="9.140625" style="1"/>
    <col min="15332" max="15332" width="9.5703125" style="1" customWidth="1"/>
    <col min="15333" max="15568" width="9.140625" style="1"/>
    <col min="15569" max="15569" width="35.42578125" style="1" customWidth="1"/>
    <col min="15570" max="15570" width="8.7109375" style="1" customWidth="1"/>
    <col min="15571" max="15571" width="10.140625" style="1" customWidth="1"/>
    <col min="15572" max="15572" width="10.85546875" style="1" customWidth="1"/>
    <col min="15573" max="15573" width="13" style="1" customWidth="1"/>
    <col min="15574" max="15574" width="14.85546875" style="1" customWidth="1"/>
    <col min="15575" max="15578" width="11.42578125" style="1" customWidth="1"/>
    <col min="15579" max="15579" width="10.85546875" style="1" customWidth="1"/>
    <col min="15580" max="15580" width="7.42578125" style="1" customWidth="1"/>
    <col min="15581" max="15585" width="9.140625" style="1"/>
    <col min="15586" max="15586" width="8.28515625" style="1" customWidth="1"/>
    <col min="15587" max="15587" width="9.140625" style="1"/>
    <col min="15588" max="15588" width="9.5703125" style="1" customWidth="1"/>
    <col min="15589" max="15824" width="9.140625" style="1"/>
    <col min="15825" max="15825" width="35.42578125" style="1" customWidth="1"/>
    <col min="15826" max="15826" width="8.7109375" style="1" customWidth="1"/>
    <col min="15827" max="15827" width="10.140625" style="1" customWidth="1"/>
    <col min="15828" max="15828" width="10.85546875" style="1" customWidth="1"/>
    <col min="15829" max="15829" width="13" style="1" customWidth="1"/>
    <col min="15830" max="15830" width="14.85546875" style="1" customWidth="1"/>
    <col min="15831" max="15834" width="11.42578125" style="1" customWidth="1"/>
    <col min="15835" max="15835" width="10.85546875" style="1" customWidth="1"/>
    <col min="15836" max="15836" width="7.42578125" style="1" customWidth="1"/>
    <col min="15837" max="15841" width="9.140625" style="1"/>
    <col min="15842" max="15842" width="8.28515625" style="1" customWidth="1"/>
    <col min="15843" max="15843" width="9.140625" style="1"/>
    <col min="15844" max="15844" width="9.5703125" style="1" customWidth="1"/>
    <col min="15845" max="16080" width="9.140625" style="1"/>
    <col min="16081" max="16081" width="35.42578125" style="1" customWidth="1"/>
    <col min="16082" max="16082" width="8.7109375" style="1" customWidth="1"/>
    <col min="16083" max="16083" width="10.140625" style="1" customWidth="1"/>
    <col min="16084" max="16084" width="10.85546875" style="1" customWidth="1"/>
    <col min="16085" max="16085" width="13" style="1" customWidth="1"/>
    <col min="16086" max="16086" width="14.85546875" style="1" customWidth="1"/>
    <col min="16087" max="16090" width="11.42578125" style="1" customWidth="1"/>
    <col min="16091" max="16091" width="10.85546875" style="1" customWidth="1"/>
    <col min="16092" max="16092" width="7.42578125" style="1" customWidth="1"/>
    <col min="16093" max="16097" width="9.140625" style="1"/>
    <col min="16098" max="16098" width="8.28515625" style="1" customWidth="1"/>
    <col min="16099" max="16099" width="9.140625" style="1"/>
    <col min="16100" max="16100" width="9.5703125" style="1" customWidth="1"/>
    <col min="16101" max="16384" width="9.140625" style="1"/>
  </cols>
  <sheetData>
    <row r="2" spans="1:6">
      <c r="D2" s="87" t="s">
        <v>0</v>
      </c>
      <c r="E2" s="87"/>
      <c r="F2" s="87"/>
    </row>
    <row r="3" spans="1:6" ht="57" customHeight="1">
      <c r="A3" s="3"/>
      <c r="C3" s="4"/>
      <c r="D3" s="88" t="s">
        <v>293</v>
      </c>
      <c r="E3" s="88"/>
      <c r="F3" s="88"/>
    </row>
    <row r="4" spans="1:6" ht="15.75">
      <c r="C4" s="4"/>
      <c r="D4" s="88" t="s">
        <v>1</v>
      </c>
      <c r="E4" s="88"/>
      <c r="F4" s="88"/>
    </row>
    <row r="5" spans="1:6" ht="15.75">
      <c r="C5" s="4"/>
      <c r="D5" s="88" t="s">
        <v>2</v>
      </c>
      <c r="E5" s="88"/>
      <c r="F5" s="88"/>
    </row>
    <row r="6" spans="1:6" ht="15.75">
      <c r="A6" s="6"/>
      <c r="C6" s="4"/>
      <c r="D6" s="5" t="s">
        <v>3</v>
      </c>
      <c r="E6" s="5"/>
      <c r="F6" s="5"/>
    </row>
    <row r="7" spans="1:6" ht="15.75">
      <c r="A7" s="6"/>
      <c r="C7" s="4"/>
      <c r="D7" s="4"/>
      <c r="E7" s="4"/>
      <c r="F7" s="4"/>
    </row>
    <row r="8" spans="1:6" ht="15" customHeight="1">
      <c r="A8" s="71" t="s">
        <v>4</v>
      </c>
      <c r="B8" s="71"/>
      <c r="C8" s="71"/>
      <c r="D8" s="71"/>
      <c r="E8" s="71"/>
      <c r="F8" s="71"/>
    </row>
    <row r="9" spans="1:6" ht="15.75">
      <c r="A9" s="71" t="s">
        <v>292</v>
      </c>
      <c r="B9" s="71"/>
      <c r="C9" s="71"/>
      <c r="D9" s="71"/>
      <c r="E9" s="71"/>
      <c r="F9" s="71"/>
    </row>
    <row r="10" spans="1:6" ht="7.5" customHeight="1">
      <c r="A10" s="8"/>
      <c r="B10" s="7"/>
      <c r="C10" s="8"/>
      <c r="D10" s="4"/>
      <c r="E10" s="4"/>
    </row>
    <row r="11" spans="1:6" ht="53.25" customHeight="1">
      <c r="A11" s="89" t="s">
        <v>5</v>
      </c>
      <c r="B11" s="89"/>
      <c r="C11" s="89"/>
      <c r="D11" s="89"/>
      <c r="E11" s="89"/>
      <c r="F11" s="89"/>
    </row>
    <row r="12" spans="1:6" ht="23.25" customHeight="1">
      <c r="A12" s="71" t="s">
        <v>6</v>
      </c>
      <c r="B12" s="71"/>
      <c r="C12" s="71"/>
      <c r="D12" s="71"/>
      <c r="E12" s="71"/>
      <c r="F12" s="71"/>
    </row>
    <row r="13" spans="1:6" ht="8.25" customHeight="1">
      <c r="A13" s="71"/>
      <c r="B13" s="71"/>
      <c r="C13" s="71"/>
      <c r="D13" s="71"/>
      <c r="E13" s="71"/>
      <c r="F13" s="71"/>
    </row>
    <row r="14" spans="1:6" ht="18.75" customHeight="1">
      <c r="A14" s="9" t="s">
        <v>7</v>
      </c>
      <c r="B14" s="84" t="s">
        <v>8</v>
      </c>
      <c r="C14" s="84"/>
      <c r="D14" s="84"/>
      <c r="E14" s="84"/>
      <c r="F14" s="84"/>
    </row>
    <row r="15" spans="1:6" ht="21" customHeight="1">
      <c r="A15" s="10" t="s">
        <v>9</v>
      </c>
      <c r="B15" s="85" t="s">
        <v>10</v>
      </c>
      <c r="C15" s="85"/>
      <c r="D15" s="85"/>
      <c r="E15" s="85"/>
      <c r="F15" s="85"/>
    </row>
    <row r="16" spans="1:6" ht="20.25" customHeight="1">
      <c r="A16" s="11" t="s">
        <v>11</v>
      </c>
      <c r="B16" s="78" t="s">
        <v>12</v>
      </c>
      <c r="C16" s="86"/>
      <c r="D16" s="86"/>
      <c r="E16" s="86"/>
      <c r="F16" s="86"/>
    </row>
    <row r="17" spans="1:6" ht="18.75" customHeight="1">
      <c r="A17" s="12"/>
      <c r="B17" s="78" t="s">
        <v>13</v>
      </c>
      <c r="C17" s="78"/>
      <c r="D17" s="78"/>
      <c r="E17" s="78"/>
      <c r="F17" s="78"/>
    </row>
    <row r="18" spans="1:6" ht="19.5" customHeight="1">
      <c r="A18" s="13" t="s">
        <v>14</v>
      </c>
      <c r="B18" s="79" t="s">
        <v>15</v>
      </c>
      <c r="C18" s="79"/>
      <c r="D18" s="79"/>
      <c r="E18" s="79"/>
      <c r="F18" s="79"/>
    </row>
    <row r="20" spans="1:6" ht="15.75">
      <c r="A20" s="4"/>
      <c r="B20" s="14"/>
      <c r="C20" s="4"/>
      <c r="D20" s="4"/>
      <c r="E20" s="4"/>
    </row>
    <row r="21" spans="1:6" ht="15.75">
      <c r="A21" s="4"/>
      <c r="B21" s="7" t="s">
        <v>16</v>
      </c>
      <c r="C21" s="4"/>
      <c r="D21" s="4"/>
      <c r="E21" s="4"/>
    </row>
    <row r="22" spans="1:6" ht="12.75" customHeight="1">
      <c r="A22" s="4"/>
      <c r="B22" s="7"/>
      <c r="C22" s="4"/>
      <c r="D22" s="4"/>
      <c r="E22" s="4"/>
    </row>
    <row r="23" spans="1:6" ht="15.75">
      <c r="A23" s="4"/>
      <c r="B23" s="7" t="s">
        <v>17</v>
      </c>
      <c r="C23" s="4"/>
      <c r="D23" s="4"/>
      <c r="E23" s="4"/>
    </row>
    <row r="25" spans="1:6">
      <c r="A25" s="72" t="s">
        <v>18</v>
      </c>
      <c r="B25" s="72" t="s">
        <v>19</v>
      </c>
      <c r="C25" s="72" t="s">
        <v>20</v>
      </c>
      <c r="D25" s="72" t="s">
        <v>21</v>
      </c>
      <c r="E25" s="15" t="s">
        <v>22</v>
      </c>
      <c r="F25" s="15" t="s">
        <v>23</v>
      </c>
    </row>
    <row r="26" spans="1:6">
      <c r="A26" s="72"/>
      <c r="B26" s="72"/>
      <c r="C26" s="72"/>
      <c r="D26" s="72"/>
      <c r="E26" s="15" t="s">
        <v>24</v>
      </c>
      <c r="F26" s="15" t="s">
        <v>25</v>
      </c>
    </row>
    <row r="27" spans="1:6">
      <c r="A27" s="16">
        <v>1</v>
      </c>
      <c r="B27" s="16">
        <v>2</v>
      </c>
      <c r="C27" s="16">
        <v>3</v>
      </c>
      <c r="D27" s="16">
        <v>4</v>
      </c>
      <c r="E27" s="16">
        <v>5</v>
      </c>
      <c r="F27" s="16">
        <v>6</v>
      </c>
    </row>
    <row r="28" spans="1:6">
      <c r="A28" s="80" t="s">
        <v>26</v>
      </c>
      <c r="B28" s="81"/>
      <c r="C28" s="81"/>
      <c r="D28" s="81"/>
      <c r="E28" s="81"/>
      <c r="F28" s="82"/>
    </row>
    <row r="29" spans="1:6" ht="29.25" customHeight="1">
      <c r="A29" s="17" t="s">
        <v>27</v>
      </c>
      <c r="B29" s="18" t="s">
        <v>28</v>
      </c>
      <c r="C29" s="19">
        <v>246.6</v>
      </c>
      <c r="D29" s="19">
        <v>255.7</v>
      </c>
      <c r="E29" s="19">
        <f t="shared" ref="E29:E35" si="0">D29-C29</f>
        <v>9.0999999999999908</v>
      </c>
      <c r="F29" s="19">
        <f t="shared" ref="F29:F34" si="1">D29/C29*100</f>
        <v>103.690186536902</v>
      </c>
    </row>
    <row r="30" spans="1:6" ht="16.5" customHeight="1">
      <c r="A30" s="17" t="s">
        <v>29</v>
      </c>
      <c r="B30" s="20" t="s">
        <v>30</v>
      </c>
      <c r="C30" s="19">
        <v>41.1</v>
      </c>
      <c r="D30" s="19">
        <v>41.2</v>
      </c>
      <c r="E30" s="19">
        <f t="shared" si="0"/>
        <v>0.100000000000001</v>
      </c>
      <c r="F30" s="19">
        <f t="shared" si="1"/>
        <v>100.24330900243299</v>
      </c>
    </row>
    <row r="31" spans="1:6" ht="13.5" customHeight="1">
      <c r="A31" s="17" t="s">
        <v>31</v>
      </c>
      <c r="B31" s="20" t="s">
        <v>32</v>
      </c>
      <c r="C31" s="19">
        <v>0</v>
      </c>
      <c r="D31" s="19">
        <v>0</v>
      </c>
      <c r="E31" s="19">
        <v>0</v>
      </c>
      <c r="F31" s="19">
        <v>0</v>
      </c>
    </row>
    <row r="32" spans="1:6" ht="15" customHeight="1">
      <c r="A32" s="17" t="s">
        <v>33</v>
      </c>
      <c r="B32" s="20" t="s">
        <v>34</v>
      </c>
      <c r="C32" s="19">
        <v>0</v>
      </c>
      <c r="D32" s="19">
        <v>0</v>
      </c>
      <c r="E32" s="19">
        <v>0</v>
      </c>
      <c r="F32" s="19">
        <v>0</v>
      </c>
    </row>
    <row r="33" spans="1:6" ht="27" customHeight="1">
      <c r="A33" s="17" t="s">
        <v>35</v>
      </c>
      <c r="B33" s="20" t="s">
        <v>36</v>
      </c>
      <c r="C33" s="19">
        <v>0</v>
      </c>
      <c r="D33" s="19">
        <v>0</v>
      </c>
      <c r="E33" s="19">
        <v>0</v>
      </c>
      <c r="F33" s="19">
        <v>0</v>
      </c>
    </row>
    <row r="34" spans="1:6" ht="41.25" customHeight="1">
      <c r="A34" s="21" t="s">
        <v>37</v>
      </c>
      <c r="B34" s="22" t="s">
        <v>38</v>
      </c>
      <c r="C34" s="23">
        <f>C29-C30</f>
        <v>205.5</v>
      </c>
      <c r="D34" s="23">
        <f>D29-D30</f>
        <v>214.5</v>
      </c>
      <c r="E34" s="23">
        <f t="shared" si="0"/>
        <v>9</v>
      </c>
      <c r="F34" s="23">
        <f t="shared" si="1"/>
        <v>104.379562043796</v>
      </c>
    </row>
    <row r="35" spans="1:6" ht="17.25" customHeight="1">
      <c r="A35" s="17" t="s">
        <v>39</v>
      </c>
      <c r="B35" s="20" t="s">
        <v>40</v>
      </c>
      <c r="C35" s="19">
        <v>0</v>
      </c>
      <c r="D35" s="19">
        <v>0</v>
      </c>
      <c r="E35" s="19">
        <f t="shared" si="0"/>
        <v>0</v>
      </c>
      <c r="F35" s="23">
        <v>0</v>
      </c>
    </row>
    <row r="36" spans="1:6" ht="27" customHeight="1">
      <c r="A36" s="24" t="s">
        <v>41</v>
      </c>
      <c r="B36" s="20" t="s">
        <v>42</v>
      </c>
      <c r="C36" s="19">
        <v>0</v>
      </c>
      <c r="D36" s="19">
        <v>0</v>
      </c>
      <c r="E36" s="19">
        <v>0</v>
      </c>
      <c r="F36" s="23">
        <v>0</v>
      </c>
    </row>
    <row r="37" spans="1:6" ht="17.25" customHeight="1">
      <c r="A37" s="24" t="s">
        <v>43</v>
      </c>
      <c r="B37" s="20" t="s">
        <v>44</v>
      </c>
      <c r="C37" s="19">
        <v>0</v>
      </c>
      <c r="D37" s="19">
        <v>0</v>
      </c>
      <c r="E37" s="19">
        <v>0</v>
      </c>
      <c r="F37" s="23">
        <v>0</v>
      </c>
    </row>
    <row r="38" spans="1:6" ht="15" customHeight="1">
      <c r="A38" s="17" t="s">
        <v>45</v>
      </c>
      <c r="B38" s="20" t="s">
        <v>46</v>
      </c>
      <c r="C38" s="19">
        <v>0</v>
      </c>
      <c r="D38" s="19">
        <v>0</v>
      </c>
      <c r="E38" s="19">
        <v>0</v>
      </c>
      <c r="F38" s="19">
        <v>0</v>
      </c>
    </row>
    <row r="39" spans="1:6" ht="15.75" customHeight="1">
      <c r="A39" s="21" t="s">
        <v>47</v>
      </c>
      <c r="B39" s="22" t="s">
        <v>48</v>
      </c>
      <c r="C39" s="19">
        <f>C40</f>
        <v>0</v>
      </c>
      <c r="D39" s="19">
        <v>0.1</v>
      </c>
      <c r="E39" s="19">
        <f t="shared" ref="E39:E42" si="2">D39-C39</f>
        <v>0.1</v>
      </c>
      <c r="F39" s="19">
        <v>0</v>
      </c>
    </row>
    <row r="40" spans="1:6" ht="15.75" customHeight="1">
      <c r="A40" s="17" t="s">
        <v>49</v>
      </c>
      <c r="B40" s="20"/>
      <c r="C40" s="19">
        <v>0</v>
      </c>
      <c r="D40" s="19">
        <v>0</v>
      </c>
      <c r="E40" s="19">
        <f t="shared" si="2"/>
        <v>0</v>
      </c>
      <c r="F40" s="19">
        <v>0</v>
      </c>
    </row>
    <row r="41" spans="1:6" ht="13.5" customHeight="1">
      <c r="A41" s="17" t="s">
        <v>50</v>
      </c>
      <c r="B41" s="20" t="s">
        <v>51</v>
      </c>
      <c r="C41" s="19">
        <v>44.8</v>
      </c>
      <c r="D41" s="19">
        <v>48.2</v>
      </c>
      <c r="E41" s="19">
        <f t="shared" si="2"/>
        <v>3.4000000000000101</v>
      </c>
      <c r="F41" s="19">
        <f t="shared" ref="F41:F47" si="3">D41/C41*100</f>
        <v>107.58928571428601</v>
      </c>
    </row>
    <row r="42" spans="1:6" ht="38.25" customHeight="1">
      <c r="A42" s="17" t="s">
        <v>52</v>
      </c>
      <c r="B42" s="20"/>
      <c r="C42" s="19">
        <v>0</v>
      </c>
      <c r="D42" s="19">
        <v>0</v>
      </c>
      <c r="E42" s="19">
        <f t="shared" si="2"/>
        <v>0</v>
      </c>
      <c r="F42" s="19">
        <v>0</v>
      </c>
    </row>
    <row r="43" spans="1:6" ht="41.25" customHeight="1">
      <c r="A43" s="17" t="s">
        <v>53</v>
      </c>
      <c r="B43" s="20" t="s">
        <v>54</v>
      </c>
      <c r="C43" s="19">
        <v>0</v>
      </c>
      <c r="D43" s="19">
        <v>0</v>
      </c>
      <c r="E43" s="19">
        <v>0</v>
      </c>
      <c r="F43" s="19">
        <v>0</v>
      </c>
    </row>
    <row r="44" spans="1:6" ht="17.25" customHeight="1">
      <c r="A44" s="21" t="s">
        <v>55</v>
      </c>
      <c r="B44" s="22" t="s">
        <v>56</v>
      </c>
      <c r="C44" s="23">
        <f>C34+C35+C38+C39+C41</f>
        <v>250.3</v>
      </c>
      <c r="D44" s="23">
        <f>D34+D35+D38+D39+D41</f>
        <v>262.8</v>
      </c>
      <c r="E44" s="23">
        <f t="shared" ref="E44:E49" si="4">D44-C44</f>
        <v>12.5</v>
      </c>
      <c r="F44" s="23">
        <f t="shared" si="3"/>
        <v>104.99400719137</v>
      </c>
    </row>
    <row r="45" spans="1:6">
      <c r="A45" s="80" t="s">
        <v>57</v>
      </c>
      <c r="B45" s="81"/>
      <c r="C45" s="81"/>
      <c r="D45" s="81"/>
      <c r="E45" s="81"/>
      <c r="F45" s="82"/>
    </row>
    <row r="46" spans="1:6" ht="25.5" customHeight="1">
      <c r="A46" s="21" t="s">
        <v>58</v>
      </c>
      <c r="B46" s="22" t="s">
        <v>59</v>
      </c>
      <c r="C46" s="23">
        <v>0</v>
      </c>
      <c r="D46" s="23">
        <v>7.9</v>
      </c>
      <c r="E46" s="25">
        <f t="shared" si="4"/>
        <v>7.9</v>
      </c>
      <c r="F46" s="23">
        <v>0</v>
      </c>
    </row>
    <row r="47" spans="1:6" ht="27.75" customHeight="1">
      <c r="A47" s="21" t="s">
        <v>60</v>
      </c>
      <c r="B47" s="22" t="s">
        <v>61</v>
      </c>
      <c r="C47" s="23">
        <f>C48+C49+C52+C51</f>
        <v>190.9</v>
      </c>
      <c r="D47" s="23">
        <f>D48+D49+D52+D51</f>
        <v>184.7</v>
      </c>
      <c r="E47" s="25">
        <f t="shared" si="4"/>
        <v>-6.1999999999999904</v>
      </c>
      <c r="F47" s="23">
        <f t="shared" si="3"/>
        <v>96.752226296490306</v>
      </c>
    </row>
    <row r="48" spans="1:6" ht="27" customHeight="1">
      <c r="A48" s="17" t="s">
        <v>62</v>
      </c>
      <c r="B48" s="20" t="s">
        <v>63</v>
      </c>
      <c r="C48" s="19">
        <v>0</v>
      </c>
      <c r="D48" s="19">
        <v>0</v>
      </c>
      <c r="E48" s="26">
        <f t="shared" si="4"/>
        <v>0</v>
      </c>
      <c r="F48" s="19">
        <v>0</v>
      </c>
    </row>
    <row r="49" spans="1:6" ht="16.5" customHeight="1">
      <c r="A49" s="17" t="s">
        <v>64</v>
      </c>
      <c r="B49" s="20" t="s">
        <v>65</v>
      </c>
      <c r="C49" s="19">
        <v>0</v>
      </c>
      <c r="D49" s="19">
        <v>0</v>
      </c>
      <c r="E49" s="26">
        <f t="shared" si="4"/>
        <v>0</v>
      </c>
      <c r="F49" s="19">
        <v>0</v>
      </c>
    </row>
    <row r="50" spans="1:6" ht="15.75" customHeight="1">
      <c r="A50" s="17" t="s">
        <v>66</v>
      </c>
      <c r="B50" s="20" t="s">
        <v>67</v>
      </c>
      <c r="C50" s="19">
        <v>0</v>
      </c>
      <c r="D50" s="19">
        <v>0</v>
      </c>
      <c r="E50" s="26">
        <v>0</v>
      </c>
      <c r="F50" s="19">
        <v>0</v>
      </c>
    </row>
    <row r="51" spans="1:6" ht="18" customHeight="1">
      <c r="A51" s="17" t="s">
        <v>68</v>
      </c>
      <c r="B51" s="20" t="s">
        <v>69</v>
      </c>
      <c r="C51" s="19">
        <v>5.5</v>
      </c>
      <c r="D51" s="19">
        <v>5.5</v>
      </c>
      <c r="E51" s="26">
        <f t="shared" ref="E51:E70" si="5">D51-C51</f>
        <v>0</v>
      </c>
      <c r="F51" s="19">
        <f t="shared" ref="F51:F53" si="6">D51/C51*100</f>
        <v>100</v>
      </c>
    </row>
    <row r="52" spans="1:6" ht="25.5" customHeight="1">
      <c r="A52" s="21" t="s">
        <v>70</v>
      </c>
      <c r="B52" s="22" t="s">
        <v>71</v>
      </c>
      <c r="C52" s="23">
        <f>C53+C54+C55+C56+C57+C58+C59</f>
        <v>185.4</v>
      </c>
      <c r="D52" s="23">
        <f>D53+D54+D55+D56+D57+D58+D59</f>
        <v>179.2</v>
      </c>
      <c r="E52" s="25">
        <f t="shared" si="5"/>
        <v>-6.1999999999999904</v>
      </c>
      <c r="F52" s="23">
        <f t="shared" si="6"/>
        <v>96.655879180151004</v>
      </c>
    </row>
    <row r="53" spans="1:6" ht="25.5" customHeight="1">
      <c r="A53" s="17" t="s">
        <v>72</v>
      </c>
      <c r="B53" s="20" t="s">
        <v>73</v>
      </c>
      <c r="C53" s="19">
        <v>178.8</v>
      </c>
      <c r="D53" s="19">
        <v>174.5</v>
      </c>
      <c r="E53" s="26">
        <f t="shared" si="5"/>
        <v>-4.3000000000000096</v>
      </c>
      <c r="F53" s="19">
        <f t="shared" si="6"/>
        <v>97.595078299776304</v>
      </c>
    </row>
    <row r="54" spans="1:6" ht="53.25" customHeight="1">
      <c r="A54" s="17" t="s">
        <v>74</v>
      </c>
      <c r="B54" s="20" t="s">
        <v>75</v>
      </c>
      <c r="C54" s="19">
        <v>0</v>
      </c>
      <c r="D54" s="19">
        <v>0</v>
      </c>
      <c r="E54" s="26">
        <f t="shared" si="5"/>
        <v>0</v>
      </c>
      <c r="F54" s="19">
        <v>0</v>
      </c>
    </row>
    <row r="55" spans="1:6" ht="25.5" customHeight="1">
      <c r="A55" s="17" t="s">
        <v>76</v>
      </c>
      <c r="B55" s="20" t="s">
        <v>77</v>
      </c>
      <c r="C55" s="19">
        <v>0</v>
      </c>
      <c r="D55" s="19">
        <v>0</v>
      </c>
      <c r="E55" s="26">
        <f t="shared" si="5"/>
        <v>0</v>
      </c>
      <c r="F55" s="19">
        <v>0</v>
      </c>
    </row>
    <row r="56" spans="1:6" ht="25.5" customHeight="1">
      <c r="A56" s="17" t="s">
        <v>78</v>
      </c>
      <c r="B56" s="20" t="s">
        <v>79</v>
      </c>
      <c r="C56" s="19">
        <v>0</v>
      </c>
      <c r="D56" s="19">
        <v>0</v>
      </c>
      <c r="E56" s="26">
        <f t="shared" si="5"/>
        <v>0</v>
      </c>
      <c r="F56" s="19">
        <v>0</v>
      </c>
    </row>
    <row r="57" spans="1:6" ht="25.5" customHeight="1">
      <c r="A57" s="17" t="s">
        <v>80</v>
      </c>
      <c r="B57" s="20" t="s">
        <v>81</v>
      </c>
      <c r="C57" s="19">
        <v>0.9</v>
      </c>
      <c r="D57" s="19">
        <v>0.9</v>
      </c>
      <c r="E57" s="26">
        <f t="shared" si="5"/>
        <v>0</v>
      </c>
      <c r="F57" s="19">
        <f>D57/C57*100</f>
        <v>100</v>
      </c>
    </row>
    <row r="58" spans="1:6" ht="40.5" customHeight="1">
      <c r="A58" s="17" t="s">
        <v>82</v>
      </c>
      <c r="B58" s="20" t="s">
        <v>83</v>
      </c>
      <c r="C58" s="19">
        <v>0</v>
      </c>
      <c r="D58" s="19">
        <v>0</v>
      </c>
      <c r="E58" s="26">
        <f t="shared" si="5"/>
        <v>0</v>
      </c>
      <c r="F58" s="19">
        <v>0</v>
      </c>
    </row>
    <row r="59" spans="1:6" ht="41.25" customHeight="1">
      <c r="A59" s="17" t="s">
        <v>84</v>
      </c>
      <c r="B59" s="20" t="s">
        <v>85</v>
      </c>
      <c r="C59" s="19">
        <v>5.7</v>
      </c>
      <c r="D59" s="19">
        <v>3.8</v>
      </c>
      <c r="E59" s="26">
        <f t="shared" si="5"/>
        <v>-1.9</v>
      </c>
      <c r="F59" s="19">
        <f>D59/C59*100</f>
        <v>66.6666666666667</v>
      </c>
    </row>
    <row r="60" spans="1:6" ht="16.5" customHeight="1">
      <c r="A60" s="21" t="s">
        <v>86</v>
      </c>
      <c r="B60" s="22" t="s">
        <v>87</v>
      </c>
      <c r="C60" s="23">
        <f>C61+C62+C63+C64</f>
        <v>0</v>
      </c>
      <c r="D60" s="23">
        <f>D61+D62+D63+D64</f>
        <v>0</v>
      </c>
      <c r="E60" s="25">
        <f t="shared" si="5"/>
        <v>0</v>
      </c>
      <c r="F60" s="23">
        <v>0</v>
      </c>
    </row>
    <row r="61" spans="1:6" ht="30" customHeight="1">
      <c r="A61" s="17" t="s">
        <v>88</v>
      </c>
      <c r="B61" s="20" t="s">
        <v>89</v>
      </c>
      <c r="C61" s="19">
        <v>0</v>
      </c>
      <c r="D61" s="19">
        <v>0</v>
      </c>
      <c r="E61" s="26">
        <f t="shared" si="5"/>
        <v>0</v>
      </c>
      <c r="F61" s="19">
        <v>0</v>
      </c>
    </row>
    <row r="62" spans="1:6" ht="16.5" customHeight="1">
      <c r="A62" s="17" t="s">
        <v>90</v>
      </c>
      <c r="B62" s="20" t="s">
        <v>91</v>
      </c>
      <c r="C62" s="19">
        <v>0</v>
      </c>
      <c r="D62" s="19">
        <v>0</v>
      </c>
      <c r="E62" s="26">
        <f t="shared" si="5"/>
        <v>0</v>
      </c>
      <c r="F62" s="19">
        <v>0</v>
      </c>
    </row>
    <row r="63" spans="1:6" ht="29.25" customHeight="1">
      <c r="A63" s="17" t="s">
        <v>92</v>
      </c>
      <c r="B63" s="20" t="s">
        <v>93</v>
      </c>
      <c r="C63" s="19">
        <v>0</v>
      </c>
      <c r="D63" s="19">
        <v>0</v>
      </c>
      <c r="E63" s="26">
        <f t="shared" si="5"/>
        <v>0</v>
      </c>
      <c r="F63" s="19">
        <v>0</v>
      </c>
    </row>
    <row r="64" spans="1:6" ht="16.5" customHeight="1">
      <c r="A64" s="17" t="s">
        <v>94</v>
      </c>
      <c r="B64" s="20" t="s">
        <v>95</v>
      </c>
      <c r="C64" s="19">
        <v>0</v>
      </c>
      <c r="D64" s="19">
        <v>0</v>
      </c>
      <c r="E64" s="26">
        <f t="shared" si="5"/>
        <v>0</v>
      </c>
      <c r="F64" s="19">
        <v>0</v>
      </c>
    </row>
    <row r="65" spans="1:6" ht="16.5" customHeight="1">
      <c r="A65" s="21" t="s">
        <v>96</v>
      </c>
      <c r="B65" s="22" t="s">
        <v>97</v>
      </c>
      <c r="C65" s="23">
        <v>0</v>
      </c>
      <c r="D65" s="23">
        <v>0.9</v>
      </c>
      <c r="E65" s="25">
        <f t="shared" si="5"/>
        <v>0.9</v>
      </c>
      <c r="F65" s="23">
        <v>0</v>
      </c>
    </row>
    <row r="66" spans="1:6" ht="27" customHeight="1">
      <c r="A66" s="17" t="s">
        <v>98</v>
      </c>
      <c r="B66" s="20" t="s">
        <v>99</v>
      </c>
      <c r="C66" s="19">
        <v>0</v>
      </c>
      <c r="D66" s="19">
        <v>0</v>
      </c>
      <c r="E66" s="26">
        <f t="shared" si="5"/>
        <v>0</v>
      </c>
      <c r="F66" s="19">
        <v>0</v>
      </c>
    </row>
    <row r="67" spans="1:6" ht="30" customHeight="1">
      <c r="A67" s="17" t="s">
        <v>100</v>
      </c>
      <c r="B67" s="20" t="s">
        <v>101</v>
      </c>
      <c r="C67" s="19">
        <v>0</v>
      </c>
      <c r="D67" s="19">
        <v>0</v>
      </c>
      <c r="E67" s="26">
        <f t="shared" si="5"/>
        <v>0</v>
      </c>
      <c r="F67" s="19">
        <v>0</v>
      </c>
    </row>
    <row r="68" spans="1:6" ht="27.75" customHeight="1">
      <c r="A68" s="17" t="s">
        <v>102</v>
      </c>
      <c r="B68" s="20" t="s">
        <v>103</v>
      </c>
      <c r="C68" s="19">
        <v>0</v>
      </c>
      <c r="D68" s="19">
        <v>0.9</v>
      </c>
      <c r="E68" s="26">
        <f t="shared" si="5"/>
        <v>0.9</v>
      </c>
      <c r="F68" s="19">
        <v>0</v>
      </c>
    </row>
    <row r="69" spans="1:6" ht="17.25" customHeight="1">
      <c r="A69" s="17" t="s">
        <v>104</v>
      </c>
      <c r="B69" s="20" t="s">
        <v>105</v>
      </c>
      <c r="C69" s="19">
        <v>0</v>
      </c>
      <c r="D69" s="27">
        <v>0</v>
      </c>
      <c r="E69" s="26">
        <f t="shared" si="5"/>
        <v>0</v>
      </c>
      <c r="F69" s="19">
        <v>0</v>
      </c>
    </row>
    <row r="70" spans="1:6" ht="18" customHeight="1">
      <c r="A70" s="17" t="s">
        <v>106</v>
      </c>
      <c r="B70" s="20" t="s">
        <v>107</v>
      </c>
      <c r="C70" s="19">
        <v>0</v>
      </c>
      <c r="D70" s="19">
        <v>0</v>
      </c>
      <c r="E70" s="26">
        <f t="shared" si="5"/>
        <v>0</v>
      </c>
      <c r="F70" s="19">
        <v>0</v>
      </c>
    </row>
    <row r="71" spans="1:6" ht="17.25" customHeight="1">
      <c r="A71" s="17" t="s">
        <v>108</v>
      </c>
      <c r="B71" s="20" t="s">
        <v>109</v>
      </c>
      <c r="C71" s="19">
        <v>0</v>
      </c>
      <c r="D71" s="19">
        <v>0</v>
      </c>
      <c r="E71" s="26">
        <v>0</v>
      </c>
      <c r="F71" s="19">
        <v>0</v>
      </c>
    </row>
    <row r="72" spans="1:6" ht="27.75" customHeight="1">
      <c r="A72" s="17" t="s">
        <v>110</v>
      </c>
      <c r="B72" s="20" t="s">
        <v>111</v>
      </c>
      <c r="C72" s="19">
        <v>0</v>
      </c>
      <c r="D72" s="19">
        <v>0</v>
      </c>
      <c r="E72" s="26">
        <v>0</v>
      </c>
      <c r="F72" s="19">
        <v>0</v>
      </c>
    </row>
    <row r="73" spans="1:6" ht="16.5" customHeight="1">
      <c r="A73" s="21" t="s">
        <v>112</v>
      </c>
      <c r="B73" s="22" t="s">
        <v>113</v>
      </c>
      <c r="C73" s="23">
        <v>44.8</v>
      </c>
      <c r="D73" s="23">
        <v>48.8</v>
      </c>
      <c r="E73" s="25">
        <f t="shared" ref="E73:E75" si="7">D73-C73</f>
        <v>4</v>
      </c>
      <c r="F73" s="23">
        <f t="shared" ref="F73:F77" si="8">D73/C73*100</f>
        <v>108.928571428571</v>
      </c>
    </row>
    <row r="74" spans="1:6" ht="16.5" customHeight="1">
      <c r="A74" s="17" t="s">
        <v>114</v>
      </c>
      <c r="B74" s="20" t="s">
        <v>115</v>
      </c>
      <c r="C74" s="19">
        <v>0</v>
      </c>
      <c r="D74" s="19">
        <v>0</v>
      </c>
      <c r="E74" s="26">
        <f t="shared" si="7"/>
        <v>0</v>
      </c>
      <c r="F74" s="19">
        <v>0</v>
      </c>
    </row>
    <row r="75" spans="1:6" ht="29.25" customHeight="1">
      <c r="A75" s="21" t="s">
        <v>116</v>
      </c>
      <c r="B75" s="20" t="s">
        <v>117</v>
      </c>
      <c r="C75" s="19">
        <v>2.6</v>
      </c>
      <c r="D75" s="19">
        <v>3.7</v>
      </c>
      <c r="E75" s="26">
        <f t="shared" si="7"/>
        <v>1.1000000000000001</v>
      </c>
      <c r="F75" s="19">
        <f t="shared" si="8"/>
        <v>142.30769230769201</v>
      </c>
    </row>
    <row r="76" spans="1:6" ht="25.5" customHeight="1">
      <c r="A76" s="17" t="s">
        <v>118</v>
      </c>
      <c r="B76" s="20" t="s">
        <v>119</v>
      </c>
      <c r="C76" s="19">
        <v>0</v>
      </c>
      <c r="D76" s="19">
        <v>0</v>
      </c>
      <c r="E76" s="26">
        <v>0</v>
      </c>
      <c r="F76" s="19">
        <v>0</v>
      </c>
    </row>
    <row r="77" spans="1:6" ht="14.25" customHeight="1">
      <c r="A77" s="21" t="s">
        <v>120</v>
      </c>
      <c r="B77" s="22" t="s">
        <v>121</v>
      </c>
      <c r="C77" s="23">
        <f>C46+C47+C60+C65+C73+C75</f>
        <v>238.3</v>
      </c>
      <c r="D77" s="23">
        <f>D46+D47+D60+D65+D73+D75</f>
        <v>246</v>
      </c>
      <c r="E77" s="25">
        <f t="shared" ref="E77:E81" si="9">D77-C77</f>
        <v>7.7000000000000197</v>
      </c>
      <c r="F77" s="23">
        <f t="shared" si="8"/>
        <v>103.23122114981101</v>
      </c>
    </row>
    <row r="78" spans="1:6" ht="15" customHeight="1">
      <c r="A78" s="21" t="s">
        <v>122</v>
      </c>
      <c r="B78" s="20"/>
      <c r="C78" s="19"/>
      <c r="D78" s="19"/>
      <c r="E78" s="26"/>
      <c r="F78" s="19"/>
    </row>
    <row r="79" spans="1:6" ht="15.75" customHeight="1">
      <c r="A79" s="17" t="s">
        <v>123</v>
      </c>
      <c r="B79" s="20" t="s">
        <v>124</v>
      </c>
      <c r="C79" s="19">
        <f>C34-C46</f>
        <v>205.5</v>
      </c>
      <c r="D79" s="19">
        <f>D34-D46</f>
        <v>206.6</v>
      </c>
      <c r="E79" s="26">
        <f t="shared" si="9"/>
        <v>1.0999999999999901</v>
      </c>
      <c r="F79" s="19">
        <f t="shared" ref="F79:F81" si="10">D79/C79*100</f>
        <v>100.535279805353</v>
      </c>
    </row>
    <row r="80" spans="1:6" ht="26.25" customHeight="1">
      <c r="A80" s="17" t="s">
        <v>125</v>
      </c>
      <c r="B80" s="20" t="s">
        <v>126</v>
      </c>
      <c r="C80" s="19">
        <f>C79+C35-C47-C60-C65</f>
        <v>14.6</v>
      </c>
      <c r="D80" s="19">
        <f>D79+D35-D47-D60-D65</f>
        <v>21</v>
      </c>
      <c r="E80" s="26">
        <f t="shared" si="9"/>
        <v>6.3999999999999799</v>
      </c>
      <c r="F80" s="19">
        <f t="shared" si="10"/>
        <v>143.835616438356</v>
      </c>
    </row>
    <row r="81" spans="1:6" ht="26.25" customHeight="1">
      <c r="A81" s="17" t="s">
        <v>127</v>
      </c>
      <c r="B81" s="20" t="s">
        <v>128</v>
      </c>
      <c r="C81" s="19">
        <f>C80+C38+C39+C41-C71-C72-C73</f>
        <v>14.6</v>
      </c>
      <c r="D81" s="19">
        <f>D80+D38+D39+D41-D71-D72-D73</f>
        <v>20.5</v>
      </c>
      <c r="E81" s="26">
        <f t="shared" si="9"/>
        <v>5.8999999999999897</v>
      </c>
      <c r="F81" s="19">
        <f t="shared" si="10"/>
        <v>140.41095890411</v>
      </c>
    </row>
    <row r="82" spans="1:6" ht="14.25" customHeight="1">
      <c r="A82" s="17" t="s">
        <v>129</v>
      </c>
      <c r="B82" s="20" t="s">
        <v>130</v>
      </c>
      <c r="C82" s="19">
        <v>0</v>
      </c>
      <c r="D82" s="19">
        <v>0</v>
      </c>
      <c r="E82" s="26">
        <v>0</v>
      </c>
      <c r="F82" s="19">
        <v>0</v>
      </c>
    </row>
    <row r="83" spans="1:6" ht="14.25" customHeight="1">
      <c r="A83" s="21" t="s">
        <v>131</v>
      </c>
      <c r="B83" s="22" t="s">
        <v>132</v>
      </c>
      <c r="C83" s="23">
        <f>C44-C77</f>
        <v>12</v>
      </c>
      <c r="D83" s="23">
        <f>D44-D77</f>
        <v>16.8</v>
      </c>
      <c r="E83" s="25">
        <f>D83-C83</f>
        <v>4.7999999999999803</v>
      </c>
      <c r="F83" s="23">
        <f>D83/C83*100</f>
        <v>140</v>
      </c>
    </row>
    <row r="84" spans="1:6" ht="13.5" customHeight="1">
      <c r="A84" s="17" t="s">
        <v>133</v>
      </c>
      <c r="B84" s="20" t="s">
        <v>134</v>
      </c>
      <c r="C84" s="19">
        <f>C44-C77</f>
        <v>12</v>
      </c>
      <c r="D84" s="19">
        <v>16.8</v>
      </c>
      <c r="E84" s="26">
        <f>D84-C84</f>
        <v>4.7999999999999696</v>
      </c>
      <c r="F84" s="19">
        <f>D84/C84*100</f>
        <v>140</v>
      </c>
    </row>
    <row r="85" spans="1:6">
      <c r="A85" s="17" t="s">
        <v>135</v>
      </c>
      <c r="B85" s="20" t="s">
        <v>136</v>
      </c>
      <c r="C85" s="19">
        <v>0</v>
      </c>
      <c r="D85" s="19">
        <v>0</v>
      </c>
      <c r="E85" s="19">
        <v>0</v>
      </c>
      <c r="F85" s="19">
        <v>0</v>
      </c>
    </row>
    <row r="86" spans="1:6">
      <c r="A86" s="28" t="s">
        <v>137</v>
      </c>
      <c r="B86" s="29"/>
      <c r="C86" s="30"/>
      <c r="D86" s="30"/>
      <c r="E86" s="31"/>
      <c r="F86" s="31"/>
    </row>
    <row r="87" spans="1:6">
      <c r="A87" s="72" t="s">
        <v>18</v>
      </c>
      <c r="B87" s="77" t="s">
        <v>19</v>
      </c>
      <c r="C87" s="74" t="s">
        <v>138</v>
      </c>
      <c r="D87" s="74" t="s">
        <v>139</v>
      </c>
      <c r="E87" s="19" t="s">
        <v>22</v>
      </c>
      <c r="F87" s="19" t="s">
        <v>23</v>
      </c>
    </row>
    <row r="88" spans="1:6">
      <c r="A88" s="72"/>
      <c r="B88" s="77"/>
      <c r="C88" s="74"/>
      <c r="D88" s="74"/>
      <c r="E88" s="19" t="s">
        <v>24</v>
      </c>
      <c r="F88" s="19" t="s">
        <v>25</v>
      </c>
    </row>
    <row r="89" spans="1:6">
      <c r="A89" s="32">
        <v>1</v>
      </c>
      <c r="B89" s="32">
        <v>2</v>
      </c>
      <c r="C89" s="32">
        <v>3</v>
      </c>
      <c r="D89" s="32">
        <v>4</v>
      </c>
      <c r="E89" s="33">
        <v>5</v>
      </c>
      <c r="F89" s="32">
        <v>6</v>
      </c>
    </row>
    <row r="90" spans="1:6" ht="25.5">
      <c r="A90" s="21" t="s">
        <v>140</v>
      </c>
      <c r="B90" s="22" t="s">
        <v>141</v>
      </c>
      <c r="C90" s="19">
        <v>0</v>
      </c>
      <c r="D90" s="19">
        <v>0</v>
      </c>
      <c r="E90" s="26">
        <v>0</v>
      </c>
      <c r="F90" s="19">
        <v>0</v>
      </c>
    </row>
    <row r="91" spans="1:6" ht="25.5">
      <c r="A91" s="17" t="s">
        <v>142</v>
      </c>
      <c r="B91" s="20" t="s">
        <v>143</v>
      </c>
      <c r="C91" s="19">
        <v>0</v>
      </c>
      <c r="D91" s="19">
        <v>0</v>
      </c>
      <c r="E91" s="26">
        <v>0</v>
      </c>
      <c r="F91" s="19">
        <v>0</v>
      </c>
    </row>
    <row r="92" spans="1:6" ht="38.25">
      <c r="A92" s="17" t="s">
        <v>144</v>
      </c>
      <c r="B92" s="20" t="s">
        <v>145</v>
      </c>
      <c r="C92" s="19">
        <v>0</v>
      </c>
      <c r="D92" s="19">
        <v>0</v>
      </c>
      <c r="E92" s="26">
        <v>0</v>
      </c>
      <c r="F92" s="19">
        <v>0</v>
      </c>
    </row>
    <row r="93" spans="1:6" ht="25.5">
      <c r="A93" s="21" t="s">
        <v>146</v>
      </c>
      <c r="B93" s="20"/>
      <c r="C93" s="19"/>
      <c r="D93" s="19"/>
      <c r="E93" s="26"/>
      <c r="F93" s="19"/>
    </row>
    <row r="94" spans="1:6" ht="89.25">
      <c r="A94" s="17" t="s">
        <v>147</v>
      </c>
      <c r="B94" s="20" t="s">
        <v>148</v>
      </c>
      <c r="C94" s="26">
        <v>0</v>
      </c>
      <c r="D94" s="26">
        <v>0</v>
      </c>
      <c r="E94" s="26">
        <v>0</v>
      </c>
      <c r="F94" s="19">
        <v>0</v>
      </c>
    </row>
    <row r="95" spans="1:6">
      <c r="A95" s="34" t="s">
        <v>149</v>
      </c>
      <c r="B95" s="20" t="s">
        <v>150</v>
      </c>
      <c r="C95" s="19">
        <v>0</v>
      </c>
      <c r="D95" s="19">
        <v>0</v>
      </c>
      <c r="E95" s="26">
        <v>0</v>
      </c>
      <c r="F95" s="19">
        <v>0</v>
      </c>
    </row>
    <row r="96" spans="1:6" ht="89.25">
      <c r="A96" s="17" t="s">
        <v>151</v>
      </c>
      <c r="B96" s="35" t="s">
        <v>152</v>
      </c>
      <c r="C96" s="27">
        <v>0.6</v>
      </c>
      <c r="D96" s="36">
        <v>0.8</v>
      </c>
      <c r="E96" s="36">
        <f t="shared" ref="E96:E103" si="11">D96-C96</f>
        <v>0.2</v>
      </c>
      <c r="F96" s="19">
        <f>D96/C96*100</f>
        <v>133.333333333333</v>
      </c>
    </row>
    <row r="97" spans="1:12" ht="38.25">
      <c r="A97" s="21" t="s">
        <v>153</v>
      </c>
      <c r="B97" s="37" t="s">
        <v>154</v>
      </c>
      <c r="C97" s="38">
        <v>770.6</v>
      </c>
      <c r="D97" s="38">
        <v>770.6</v>
      </c>
      <c r="E97" s="39">
        <f t="shared" si="11"/>
        <v>0</v>
      </c>
      <c r="F97" s="23">
        <f>D97/C97*100</f>
        <v>100</v>
      </c>
      <c r="L97" s="40"/>
    </row>
    <row r="98" spans="1:12" ht="25.5">
      <c r="A98" s="17" t="s">
        <v>155</v>
      </c>
      <c r="B98" s="35" t="s">
        <v>156</v>
      </c>
      <c r="C98" s="27">
        <v>0</v>
      </c>
      <c r="D98" s="27">
        <v>0</v>
      </c>
      <c r="E98" s="36">
        <v>0</v>
      </c>
      <c r="F98" s="19">
        <v>0</v>
      </c>
      <c r="L98" s="40"/>
    </row>
    <row r="99" spans="1:12" ht="25.5">
      <c r="A99" s="17" t="s">
        <v>157</v>
      </c>
      <c r="B99" s="35" t="s">
        <v>158</v>
      </c>
      <c r="C99" s="27">
        <v>0</v>
      </c>
      <c r="D99" s="27">
        <v>0</v>
      </c>
      <c r="E99" s="36">
        <v>0</v>
      </c>
      <c r="F99" s="19">
        <v>0</v>
      </c>
      <c r="L99" s="40"/>
    </row>
    <row r="100" spans="1:12">
      <c r="A100" s="17" t="s">
        <v>159</v>
      </c>
      <c r="B100" s="35" t="s">
        <v>160</v>
      </c>
      <c r="C100" s="27">
        <v>0</v>
      </c>
      <c r="D100" s="27">
        <v>3</v>
      </c>
      <c r="E100" s="36">
        <f t="shared" si="11"/>
        <v>3</v>
      </c>
      <c r="F100" s="19">
        <v>0</v>
      </c>
    </row>
    <row r="101" spans="1:12" ht="25.5">
      <c r="A101" s="34" t="s">
        <v>161</v>
      </c>
      <c r="B101" s="35" t="s">
        <v>162</v>
      </c>
      <c r="C101" s="27">
        <v>0</v>
      </c>
      <c r="D101" s="27">
        <v>0</v>
      </c>
      <c r="E101" s="36">
        <f t="shared" si="11"/>
        <v>0</v>
      </c>
      <c r="F101" s="19">
        <v>0</v>
      </c>
    </row>
    <row r="102" spans="1:12">
      <c r="A102" s="17" t="s">
        <v>163</v>
      </c>
      <c r="B102" s="35" t="s">
        <v>164</v>
      </c>
      <c r="C102" s="27">
        <v>0</v>
      </c>
      <c r="D102" s="27">
        <v>0</v>
      </c>
      <c r="E102" s="36">
        <f t="shared" si="11"/>
        <v>0</v>
      </c>
      <c r="F102" s="19">
        <v>0</v>
      </c>
    </row>
    <row r="103" spans="1:12" ht="25.5">
      <c r="A103" s="17" t="s">
        <v>165</v>
      </c>
      <c r="B103" s="35" t="s">
        <v>166</v>
      </c>
      <c r="C103" s="27">
        <v>0</v>
      </c>
      <c r="D103" s="27">
        <v>3</v>
      </c>
      <c r="E103" s="36">
        <f t="shared" si="11"/>
        <v>3</v>
      </c>
      <c r="F103" s="19">
        <v>0</v>
      </c>
    </row>
    <row r="104" spans="1:12" ht="38.25">
      <c r="A104" s="17" t="s">
        <v>167</v>
      </c>
      <c r="B104" s="35" t="s">
        <v>168</v>
      </c>
      <c r="C104" s="27">
        <v>0</v>
      </c>
      <c r="D104" s="27">
        <v>0</v>
      </c>
      <c r="E104" s="36">
        <v>0</v>
      </c>
      <c r="F104" s="19">
        <v>0</v>
      </c>
    </row>
    <row r="105" spans="1:12">
      <c r="A105" s="17" t="s">
        <v>169</v>
      </c>
      <c r="B105" s="35" t="s">
        <v>170</v>
      </c>
      <c r="C105" s="27">
        <v>0</v>
      </c>
      <c r="D105" s="27">
        <v>0</v>
      </c>
      <c r="E105" s="36">
        <v>0</v>
      </c>
      <c r="F105" s="19">
        <v>0</v>
      </c>
    </row>
    <row r="106" spans="1:12">
      <c r="A106" s="17" t="s">
        <v>171</v>
      </c>
      <c r="B106" s="35" t="s">
        <v>172</v>
      </c>
      <c r="C106" s="27">
        <v>0</v>
      </c>
      <c r="D106" s="27">
        <v>0</v>
      </c>
      <c r="E106" s="36">
        <v>0</v>
      </c>
      <c r="F106" s="19">
        <v>0</v>
      </c>
    </row>
    <row r="107" spans="1:12">
      <c r="A107" s="17" t="s">
        <v>173</v>
      </c>
      <c r="B107" s="35" t="s">
        <v>174</v>
      </c>
      <c r="C107" s="27">
        <v>0</v>
      </c>
      <c r="D107" s="27">
        <v>0</v>
      </c>
      <c r="E107" s="36">
        <v>0</v>
      </c>
      <c r="F107" s="19">
        <v>0</v>
      </c>
    </row>
    <row r="108" spans="1:12" ht="25.5">
      <c r="A108" s="17" t="s">
        <v>175</v>
      </c>
      <c r="B108" s="35"/>
      <c r="C108" s="27">
        <v>0</v>
      </c>
      <c r="D108" s="27">
        <v>0</v>
      </c>
      <c r="E108" s="36">
        <f t="shared" ref="E108:E112" si="12">D108-C108</f>
        <v>0</v>
      </c>
      <c r="F108" s="19">
        <v>0</v>
      </c>
    </row>
    <row r="109" spans="1:12" ht="38.25">
      <c r="A109" s="21" t="s">
        <v>176</v>
      </c>
      <c r="B109" s="37" t="s">
        <v>177</v>
      </c>
      <c r="C109" s="38">
        <v>782</v>
      </c>
      <c r="D109" s="39">
        <v>783.6</v>
      </c>
      <c r="E109" s="39">
        <f t="shared" si="12"/>
        <v>1.6000000000000201</v>
      </c>
      <c r="F109" s="23">
        <f t="shared" ref="F109:F114" si="13">D109/C109*100</f>
        <v>100.204603580563</v>
      </c>
    </row>
    <row r="110" spans="1:12" ht="21" customHeight="1">
      <c r="A110" s="73" t="s">
        <v>178</v>
      </c>
      <c r="B110" s="73"/>
      <c r="C110" s="73"/>
      <c r="D110" s="73"/>
      <c r="E110" s="73"/>
      <c r="F110" s="83"/>
    </row>
    <row r="111" spans="1:12" ht="38.25">
      <c r="A111" s="21" t="s">
        <v>179</v>
      </c>
      <c r="B111" s="22" t="s">
        <v>180</v>
      </c>
      <c r="C111" s="23">
        <f>C112+C113+C114+C118</f>
        <v>43.7</v>
      </c>
      <c r="D111" s="23">
        <f>D112+D113+D114+D118</f>
        <v>35.200000000000003</v>
      </c>
      <c r="E111" s="23">
        <f>E112+E113+E114+E118</f>
        <v>-8.5</v>
      </c>
      <c r="F111" s="23">
        <f t="shared" si="13"/>
        <v>80.549199084668203</v>
      </c>
    </row>
    <row r="112" spans="1:12">
      <c r="A112" s="17" t="s">
        <v>181</v>
      </c>
      <c r="B112" s="20" t="s">
        <v>182</v>
      </c>
      <c r="C112" s="19">
        <v>2.6</v>
      </c>
      <c r="D112" s="19">
        <v>0</v>
      </c>
      <c r="E112" s="19">
        <f t="shared" si="12"/>
        <v>-2.6</v>
      </c>
      <c r="F112" s="19">
        <v>0</v>
      </c>
    </row>
    <row r="113" spans="1:6">
      <c r="A113" s="17" t="s">
        <v>183</v>
      </c>
      <c r="B113" s="20" t="s">
        <v>184</v>
      </c>
      <c r="C113" s="19"/>
      <c r="D113" s="19"/>
      <c r="E113" s="19"/>
      <c r="F113" s="19"/>
    </row>
    <row r="114" spans="1:6" ht="25.5">
      <c r="A114" s="17" t="s">
        <v>185</v>
      </c>
      <c r="B114" s="20" t="s">
        <v>186</v>
      </c>
      <c r="C114" s="19">
        <v>41.1</v>
      </c>
      <c r="D114" s="19">
        <v>35.200000000000003</v>
      </c>
      <c r="E114" s="19">
        <f>D114-C114</f>
        <v>-5.9</v>
      </c>
      <c r="F114" s="19">
        <f t="shared" si="13"/>
        <v>85.644768856447698</v>
      </c>
    </row>
    <row r="115" spans="1:6" ht="25.5">
      <c r="A115" s="17" t="s">
        <v>187</v>
      </c>
      <c r="B115" s="20" t="s">
        <v>188</v>
      </c>
      <c r="C115" s="19">
        <v>0</v>
      </c>
      <c r="D115" s="19">
        <v>0</v>
      </c>
      <c r="E115" s="19">
        <v>0</v>
      </c>
      <c r="F115" s="19">
        <v>0</v>
      </c>
    </row>
    <row r="116" spans="1:6">
      <c r="A116" s="17" t="s">
        <v>189</v>
      </c>
      <c r="B116" s="20" t="s">
        <v>190</v>
      </c>
      <c r="C116" s="19">
        <v>0</v>
      </c>
      <c r="D116" s="19">
        <v>0</v>
      </c>
      <c r="E116" s="19">
        <v>0</v>
      </c>
      <c r="F116" s="19">
        <v>0</v>
      </c>
    </row>
    <row r="117" spans="1:6">
      <c r="A117" s="17" t="s">
        <v>191</v>
      </c>
      <c r="B117" s="20" t="s">
        <v>192</v>
      </c>
      <c r="C117" s="19">
        <v>0</v>
      </c>
      <c r="D117" s="19">
        <v>0</v>
      </c>
      <c r="E117" s="19">
        <v>0</v>
      </c>
      <c r="F117" s="19">
        <v>0</v>
      </c>
    </row>
    <row r="118" spans="1:6" ht="25.5">
      <c r="A118" s="17" t="s">
        <v>193</v>
      </c>
      <c r="B118" s="20" t="s">
        <v>194</v>
      </c>
      <c r="C118" s="19">
        <f>C119+C120+C121</f>
        <v>0</v>
      </c>
      <c r="D118" s="19">
        <f>D119+D120+D121</f>
        <v>0</v>
      </c>
      <c r="E118" s="19">
        <f>D118-C118</f>
        <v>0</v>
      </c>
      <c r="F118" s="19">
        <v>0</v>
      </c>
    </row>
    <row r="119" spans="1:6" ht="25.5">
      <c r="A119" s="17" t="s">
        <v>195</v>
      </c>
      <c r="B119" s="20" t="s">
        <v>196</v>
      </c>
      <c r="C119" s="19">
        <v>0</v>
      </c>
      <c r="D119" s="19">
        <v>0</v>
      </c>
      <c r="E119" s="19">
        <v>0</v>
      </c>
      <c r="F119" s="19">
        <v>0</v>
      </c>
    </row>
    <row r="120" spans="1:6" ht="25.5">
      <c r="A120" s="17" t="s">
        <v>197</v>
      </c>
      <c r="B120" s="20" t="s">
        <v>198</v>
      </c>
      <c r="C120" s="19">
        <v>0</v>
      </c>
      <c r="D120" s="19">
        <v>0</v>
      </c>
      <c r="E120" s="19">
        <v>0</v>
      </c>
      <c r="F120" s="19">
        <v>0</v>
      </c>
    </row>
    <row r="121" spans="1:6">
      <c r="A121" s="17" t="s">
        <v>199</v>
      </c>
      <c r="B121" s="20" t="s">
        <v>200</v>
      </c>
      <c r="C121" s="19">
        <v>0</v>
      </c>
      <c r="D121" s="19">
        <v>0</v>
      </c>
      <c r="E121" s="19">
        <f>D121-C121</f>
        <v>0</v>
      </c>
      <c r="F121" s="19">
        <v>0</v>
      </c>
    </row>
    <row r="122" spans="1:6" ht="25.5">
      <c r="A122" s="17" t="s">
        <v>201</v>
      </c>
      <c r="B122" s="20" t="s">
        <v>202</v>
      </c>
      <c r="C122" s="19">
        <v>0</v>
      </c>
      <c r="D122" s="19">
        <v>0</v>
      </c>
      <c r="E122" s="19">
        <v>0</v>
      </c>
      <c r="F122" s="19">
        <v>0</v>
      </c>
    </row>
    <row r="123" spans="1:6" ht="38.25">
      <c r="A123" s="17" t="s">
        <v>203</v>
      </c>
      <c r="B123" s="20" t="s">
        <v>204</v>
      </c>
      <c r="C123" s="19">
        <v>0</v>
      </c>
      <c r="D123" s="19">
        <v>0</v>
      </c>
      <c r="E123" s="19">
        <v>0</v>
      </c>
      <c r="F123" s="19">
        <v>0</v>
      </c>
    </row>
    <row r="124" spans="1:6" ht="25.5">
      <c r="A124" s="21" t="s">
        <v>205</v>
      </c>
      <c r="B124" s="22" t="s">
        <v>206</v>
      </c>
      <c r="C124" s="23">
        <v>0</v>
      </c>
      <c r="D124" s="23">
        <v>0</v>
      </c>
      <c r="E124" s="19">
        <v>0</v>
      </c>
      <c r="F124" s="19">
        <v>0</v>
      </c>
    </row>
    <row r="125" spans="1:6" ht="38.25">
      <c r="A125" s="17" t="s">
        <v>207</v>
      </c>
      <c r="B125" s="20" t="s">
        <v>208</v>
      </c>
      <c r="C125" s="19">
        <v>0</v>
      </c>
      <c r="D125" s="19">
        <v>0</v>
      </c>
      <c r="E125" s="19">
        <v>0</v>
      </c>
      <c r="F125" s="19">
        <v>0</v>
      </c>
    </row>
    <row r="126" spans="1:6">
      <c r="A126" s="17" t="s">
        <v>209</v>
      </c>
      <c r="B126" s="20" t="s">
        <v>210</v>
      </c>
      <c r="C126" s="19">
        <v>0</v>
      </c>
      <c r="D126" s="19">
        <v>0</v>
      </c>
      <c r="E126" s="19">
        <v>0</v>
      </c>
      <c r="F126" s="19">
        <v>0</v>
      </c>
    </row>
    <row r="127" spans="1:6">
      <c r="A127" s="17" t="s">
        <v>211</v>
      </c>
      <c r="B127" s="20" t="s">
        <v>212</v>
      </c>
      <c r="C127" s="19">
        <v>0</v>
      </c>
      <c r="D127" s="19">
        <v>0</v>
      </c>
      <c r="E127" s="19">
        <v>0</v>
      </c>
      <c r="F127" s="19">
        <v>0</v>
      </c>
    </row>
    <row r="128" spans="1:6" ht="25.5">
      <c r="A128" s="21" t="s">
        <v>213</v>
      </c>
      <c r="B128" s="22">
        <v>39</v>
      </c>
      <c r="C128" s="23">
        <f>C129</f>
        <v>32.200000000000003</v>
      </c>
      <c r="D128" s="23">
        <f>D129</f>
        <v>26.3</v>
      </c>
      <c r="E128" s="23">
        <f t="shared" ref="E128:E133" si="14">D128-C128</f>
        <v>-5.9</v>
      </c>
      <c r="F128" s="23">
        <f t="shared" ref="F128:F133" si="15">D128/C128*100</f>
        <v>81.677018633540399</v>
      </c>
    </row>
    <row r="129" spans="1:6">
      <c r="A129" s="17" t="s">
        <v>214</v>
      </c>
      <c r="B129" s="20" t="s">
        <v>215</v>
      </c>
      <c r="C129" s="19">
        <v>32.200000000000003</v>
      </c>
      <c r="D129" s="19">
        <v>26.3</v>
      </c>
      <c r="E129" s="19">
        <f t="shared" si="14"/>
        <v>-5.9</v>
      </c>
      <c r="F129" s="19">
        <f t="shared" si="15"/>
        <v>81.677018633540399</v>
      </c>
    </row>
    <row r="130" spans="1:6">
      <c r="A130" s="17" t="s">
        <v>216</v>
      </c>
      <c r="B130" s="20" t="s">
        <v>217</v>
      </c>
      <c r="C130" s="19">
        <v>0</v>
      </c>
      <c r="D130" s="19">
        <v>0</v>
      </c>
      <c r="E130" s="19">
        <v>0</v>
      </c>
      <c r="F130" s="19">
        <v>0</v>
      </c>
    </row>
    <row r="131" spans="1:6" ht="15" customHeight="1">
      <c r="A131" s="17" t="s">
        <v>218</v>
      </c>
      <c r="B131" s="20" t="s">
        <v>219</v>
      </c>
      <c r="C131" s="19">
        <v>0</v>
      </c>
      <c r="D131" s="19">
        <v>0</v>
      </c>
      <c r="E131" s="19">
        <v>0</v>
      </c>
      <c r="F131" s="19">
        <v>0</v>
      </c>
    </row>
    <row r="132" spans="1:6">
      <c r="A132" s="21" t="s">
        <v>220</v>
      </c>
      <c r="B132" s="22">
        <v>40</v>
      </c>
      <c r="C132" s="23">
        <f>C133+C134</f>
        <v>2.9</v>
      </c>
      <c r="D132" s="23">
        <f>D133+D134</f>
        <v>0</v>
      </c>
      <c r="E132" s="23">
        <f t="shared" si="14"/>
        <v>-2.9</v>
      </c>
      <c r="F132" s="23">
        <f t="shared" si="15"/>
        <v>0</v>
      </c>
    </row>
    <row r="133" spans="1:6" ht="13.5" customHeight="1">
      <c r="A133" s="17" t="s">
        <v>221</v>
      </c>
      <c r="B133" s="20" t="s">
        <v>222</v>
      </c>
      <c r="C133" s="19">
        <v>2.9</v>
      </c>
      <c r="D133" s="27">
        <v>0</v>
      </c>
      <c r="E133" s="19">
        <f t="shared" si="14"/>
        <v>-2.9</v>
      </c>
      <c r="F133" s="19">
        <f t="shared" si="15"/>
        <v>0</v>
      </c>
    </row>
    <row r="134" spans="1:6">
      <c r="A134" s="17" t="s">
        <v>223</v>
      </c>
      <c r="B134" s="20" t="s">
        <v>224</v>
      </c>
      <c r="C134" s="19">
        <v>0</v>
      </c>
      <c r="D134" s="19">
        <v>0</v>
      </c>
      <c r="E134" s="19">
        <v>0</v>
      </c>
      <c r="F134" s="19">
        <v>0</v>
      </c>
    </row>
    <row r="135" spans="1:6">
      <c r="A135" s="41"/>
      <c r="B135" s="42"/>
      <c r="C135" s="43"/>
      <c r="D135" s="43"/>
      <c r="E135" s="43"/>
      <c r="F135" s="43"/>
    </row>
    <row r="136" spans="1:6">
      <c r="A136" s="41"/>
      <c r="B136" s="42"/>
      <c r="C136" s="44"/>
      <c r="D136" s="43"/>
      <c r="E136" s="43"/>
      <c r="F136" s="43"/>
    </row>
    <row r="137" spans="1:6" ht="21.75" customHeight="1">
      <c r="A137" s="75" t="s">
        <v>225</v>
      </c>
      <c r="B137" s="75"/>
      <c r="C137" s="45" t="s">
        <v>226</v>
      </c>
      <c r="D137" s="4"/>
      <c r="E137" s="4" t="s">
        <v>227</v>
      </c>
      <c r="F137" s="4"/>
    </row>
    <row r="138" spans="1:6" ht="15.75">
      <c r="A138" s="46"/>
      <c r="B138" s="47"/>
      <c r="C138" s="48"/>
      <c r="D138" s="48"/>
      <c r="E138" s="48"/>
      <c r="F138" s="48"/>
    </row>
    <row r="139" spans="1:6" ht="15.75">
      <c r="A139" s="4"/>
      <c r="B139" s="4"/>
      <c r="C139" s="4"/>
      <c r="D139" s="4"/>
      <c r="E139" s="4"/>
      <c r="F139" s="48"/>
    </row>
    <row r="140" spans="1:6" ht="15.75">
      <c r="A140" s="4"/>
      <c r="B140" s="49"/>
      <c r="C140" s="49"/>
      <c r="D140" s="49"/>
      <c r="E140" s="4"/>
      <c r="F140" s="48"/>
    </row>
    <row r="141" spans="1:6">
      <c r="A141" s="50"/>
      <c r="F141" s="43"/>
    </row>
    <row r="142" spans="1:6">
      <c r="F142" s="43"/>
    </row>
    <row r="143" spans="1:6" ht="33" customHeight="1">
      <c r="F143" s="43"/>
    </row>
    <row r="144" spans="1:6">
      <c r="F144" s="43"/>
    </row>
    <row r="145" spans="1:6">
      <c r="F145" s="43"/>
    </row>
    <row r="146" spans="1:6">
      <c r="F146" s="43"/>
    </row>
    <row r="147" spans="1:6">
      <c r="F147" s="43"/>
    </row>
    <row r="148" spans="1:6">
      <c r="F148" s="43"/>
    </row>
    <row r="149" spans="1:6">
      <c r="A149" s="41"/>
      <c r="B149" s="42"/>
      <c r="C149" s="43"/>
      <c r="D149" s="43"/>
      <c r="E149" s="43"/>
      <c r="F149" s="43"/>
    </row>
    <row r="150" spans="1:6">
      <c r="A150" s="41"/>
      <c r="B150" s="42"/>
      <c r="C150" s="43"/>
      <c r="D150" s="43"/>
      <c r="E150" s="43"/>
      <c r="F150" s="43"/>
    </row>
    <row r="151" spans="1:6">
      <c r="A151" s="41"/>
      <c r="B151" s="42"/>
      <c r="C151" s="43"/>
      <c r="D151" s="43"/>
      <c r="E151" s="43"/>
      <c r="F151" s="43"/>
    </row>
    <row r="152" spans="1:6">
      <c r="A152" s="41"/>
      <c r="B152" s="42"/>
      <c r="C152" s="43"/>
      <c r="D152" s="43"/>
      <c r="E152" s="43"/>
      <c r="F152" s="43"/>
    </row>
    <row r="153" spans="1:6">
      <c r="A153" s="41"/>
      <c r="B153" s="42"/>
      <c r="C153" s="43"/>
      <c r="D153" s="43"/>
      <c r="E153" s="43"/>
      <c r="F153" s="43"/>
    </row>
    <row r="154" spans="1:6">
      <c r="A154" s="41"/>
      <c r="B154" s="42"/>
      <c r="C154" s="43"/>
      <c r="D154" s="43"/>
      <c r="E154" s="43"/>
      <c r="F154" s="43"/>
    </row>
    <row r="155" spans="1:6">
      <c r="A155" s="41"/>
      <c r="B155" s="42"/>
      <c r="C155" s="43"/>
      <c r="D155" s="43"/>
      <c r="E155" s="43"/>
      <c r="F155" s="43"/>
    </row>
    <row r="156" spans="1:6">
      <c r="A156" s="41"/>
      <c r="B156" s="42"/>
      <c r="C156" s="43"/>
      <c r="D156" s="43"/>
      <c r="E156" s="43"/>
      <c r="F156" s="43"/>
    </row>
    <row r="157" spans="1:6" ht="15.75">
      <c r="A157" s="4"/>
      <c r="B157" s="49"/>
      <c r="C157" s="49"/>
      <c r="D157" s="49"/>
      <c r="E157" s="4"/>
      <c r="F157" s="48"/>
    </row>
    <row r="158" spans="1:6">
      <c r="A158" s="50"/>
      <c r="F158" s="43"/>
    </row>
    <row r="160" spans="1:6" ht="12.75" customHeight="1">
      <c r="A160" s="41"/>
      <c r="B160" s="51"/>
      <c r="C160" s="51"/>
      <c r="D160" s="51"/>
      <c r="E160" s="51"/>
      <c r="F160" s="51"/>
    </row>
    <row r="162" spans="1:6" ht="15.75">
      <c r="A162" s="7" t="s">
        <v>228</v>
      </c>
    </row>
    <row r="163" spans="1:6">
      <c r="A163" s="72" t="s">
        <v>18</v>
      </c>
      <c r="B163" s="72" t="s">
        <v>19</v>
      </c>
      <c r="C163" s="72" t="s">
        <v>138</v>
      </c>
      <c r="D163" s="72" t="s">
        <v>139</v>
      </c>
      <c r="E163" s="15" t="s">
        <v>22</v>
      </c>
      <c r="F163" s="15" t="s">
        <v>23</v>
      </c>
    </row>
    <row r="164" spans="1:6">
      <c r="A164" s="72"/>
      <c r="B164" s="72"/>
      <c r="C164" s="72"/>
      <c r="D164" s="72"/>
      <c r="E164" s="15" t="s">
        <v>24</v>
      </c>
      <c r="F164" s="15" t="s">
        <v>25</v>
      </c>
    </row>
    <row r="165" spans="1:6">
      <c r="A165" s="21" t="s">
        <v>229</v>
      </c>
      <c r="B165" s="22" t="s">
        <v>28</v>
      </c>
      <c r="C165" s="19">
        <f>C166+C167</f>
        <v>397.2</v>
      </c>
      <c r="D165" s="27">
        <f>D166+D167</f>
        <v>95.2</v>
      </c>
      <c r="E165" s="27">
        <f t="shared" ref="E165:E171" si="16">D165-C165</f>
        <v>-302</v>
      </c>
      <c r="F165" s="27">
        <f t="shared" ref="F165:F169" si="17">D165/C165*100</f>
        <v>23.967774420946601</v>
      </c>
    </row>
    <row r="166" spans="1:6">
      <c r="A166" s="17" t="s">
        <v>230</v>
      </c>
      <c r="B166" s="20" t="s">
        <v>231</v>
      </c>
      <c r="C166" s="15">
        <v>397.2</v>
      </c>
      <c r="D166" s="52">
        <v>95.2</v>
      </c>
      <c r="E166" s="27">
        <f t="shared" si="16"/>
        <v>-302</v>
      </c>
      <c r="F166" s="27">
        <f t="shared" si="17"/>
        <v>23.967774420946601</v>
      </c>
    </row>
    <row r="167" spans="1:6">
      <c r="A167" s="17" t="s">
        <v>232</v>
      </c>
      <c r="B167" s="20" t="s">
        <v>233</v>
      </c>
      <c r="C167" s="53">
        <v>0</v>
      </c>
      <c r="D167" s="27">
        <v>0</v>
      </c>
      <c r="E167" s="27">
        <f t="shared" si="16"/>
        <v>0</v>
      </c>
      <c r="F167" s="27">
        <v>0</v>
      </c>
    </row>
    <row r="168" spans="1:6">
      <c r="A168" s="17" t="s">
        <v>234</v>
      </c>
      <c r="B168" s="20" t="s">
        <v>30</v>
      </c>
      <c r="C168" s="15">
        <v>1878.6</v>
      </c>
      <c r="D168" s="52">
        <v>212.5</v>
      </c>
      <c r="E168" s="27">
        <f t="shared" si="16"/>
        <v>-1666.1</v>
      </c>
      <c r="F168" s="27">
        <f t="shared" si="17"/>
        <v>11.311615032471</v>
      </c>
    </row>
    <row r="169" spans="1:6">
      <c r="A169" s="17" t="s">
        <v>235</v>
      </c>
      <c r="B169" s="20" t="s">
        <v>32</v>
      </c>
      <c r="C169" s="15">
        <v>692.3</v>
      </c>
      <c r="D169" s="52">
        <v>103.1</v>
      </c>
      <c r="E169" s="27">
        <f t="shared" si="16"/>
        <v>-589.20000000000005</v>
      </c>
      <c r="F169" s="27">
        <f t="shared" si="17"/>
        <v>14.8923876931966</v>
      </c>
    </row>
    <row r="170" spans="1:6">
      <c r="A170" s="17" t="s">
        <v>236</v>
      </c>
      <c r="B170" s="20" t="s">
        <v>34</v>
      </c>
      <c r="C170" s="53">
        <v>0</v>
      </c>
      <c r="D170" s="27">
        <v>0</v>
      </c>
      <c r="E170" s="27">
        <f t="shared" si="16"/>
        <v>0</v>
      </c>
      <c r="F170" s="27">
        <v>0</v>
      </c>
    </row>
    <row r="171" spans="1:6">
      <c r="A171" s="17" t="s">
        <v>237</v>
      </c>
      <c r="B171" s="20" t="s">
        <v>36</v>
      </c>
      <c r="C171" s="19">
        <f>C77-C75-C166-C167-C168-C169-C170</f>
        <v>-2732.4</v>
      </c>
      <c r="D171" s="27">
        <f>D77-D75-D166-D167-D168-D169-D170</f>
        <v>-168.5</v>
      </c>
      <c r="E171" s="27">
        <f t="shared" si="16"/>
        <v>2563.9</v>
      </c>
      <c r="F171" s="27">
        <f>D171/C171*100</f>
        <v>6.1667398623920402</v>
      </c>
    </row>
    <row r="172" spans="1:6">
      <c r="A172" s="21" t="s">
        <v>238</v>
      </c>
      <c r="B172" s="22" t="s">
        <v>38</v>
      </c>
      <c r="C172" s="16">
        <f>C166+C167+C168+C169+C170+C171</f>
        <v>235.7</v>
      </c>
      <c r="D172" s="38">
        <f>D166+D167+D168+D169+D170+D171</f>
        <v>242.3</v>
      </c>
      <c r="E172" s="27">
        <f>E171+E170+E169+E168+E167+E166</f>
        <v>6.5999999999996799</v>
      </c>
      <c r="F172" s="27">
        <f>D172/C172*100</f>
        <v>102.80016970725499</v>
      </c>
    </row>
    <row r="173" spans="1:6">
      <c r="A173" s="54"/>
      <c r="D173" s="44"/>
    </row>
    <row r="174" spans="1:6">
      <c r="C174" s="31"/>
      <c r="D174" s="55"/>
    </row>
    <row r="176" spans="1:6" ht="37.5" customHeight="1">
      <c r="A176" s="75" t="s">
        <v>239</v>
      </c>
      <c r="B176" s="75"/>
      <c r="C176" s="45" t="s">
        <v>226</v>
      </c>
      <c r="D176" s="4"/>
      <c r="E176" s="4" t="s">
        <v>240</v>
      </c>
      <c r="F176" s="4"/>
    </row>
    <row r="178" spans="1:6" ht="15.75">
      <c r="A178" s="7" t="s">
        <v>241</v>
      </c>
    </row>
    <row r="179" spans="1:6">
      <c r="A179" s="72" t="s">
        <v>18</v>
      </c>
      <c r="B179" s="72" t="s">
        <v>19</v>
      </c>
      <c r="C179" s="72" t="s">
        <v>138</v>
      </c>
      <c r="D179" s="72" t="s">
        <v>139</v>
      </c>
      <c r="E179" s="15" t="s">
        <v>22</v>
      </c>
      <c r="F179" s="15" t="s">
        <v>23</v>
      </c>
    </row>
    <row r="180" spans="1:6">
      <c r="A180" s="72"/>
      <c r="B180" s="72"/>
      <c r="C180" s="72"/>
      <c r="D180" s="72"/>
      <c r="E180" s="15" t="s">
        <v>24</v>
      </c>
      <c r="F180" s="15" t="s">
        <v>25</v>
      </c>
    </row>
    <row r="181" spans="1:6">
      <c r="A181" s="21" t="s">
        <v>242</v>
      </c>
      <c r="B181" s="73">
        <v>1</v>
      </c>
      <c r="C181" s="73">
        <f>C183+C184+C185+C186+C187</f>
        <v>51.1</v>
      </c>
      <c r="D181" s="67">
        <f>D183+D184+D185+D186+D187</f>
        <v>16.3</v>
      </c>
      <c r="E181" s="67">
        <f t="shared" ref="E181:E188" si="18">D181-C181</f>
        <v>-34.799999999999997</v>
      </c>
      <c r="F181" s="69">
        <v>94.533987386124707</v>
      </c>
    </row>
    <row r="182" spans="1:6">
      <c r="A182" s="21" t="s">
        <v>243</v>
      </c>
      <c r="B182" s="73"/>
      <c r="C182" s="73"/>
      <c r="D182" s="68"/>
      <c r="E182" s="68"/>
      <c r="F182" s="70"/>
    </row>
    <row r="183" spans="1:6">
      <c r="A183" s="17" t="s">
        <v>244</v>
      </c>
      <c r="B183" s="15" t="s">
        <v>231</v>
      </c>
      <c r="C183" s="19">
        <v>0</v>
      </c>
      <c r="D183" s="56">
        <v>0</v>
      </c>
      <c r="E183" s="19">
        <f t="shared" si="18"/>
        <v>0</v>
      </c>
      <c r="F183" s="19">
        <v>0</v>
      </c>
    </row>
    <row r="184" spans="1:6" ht="25.5">
      <c r="A184" s="17" t="s">
        <v>245</v>
      </c>
      <c r="B184" s="15" t="s">
        <v>233</v>
      </c>
      <c r="C184" s="19">
        <v>48</v>
      </c>
      <c r="D184" s="56">
        <v>14.7</v>
      </c>
      <c r="E184" s="19">
        <f t="shared" si="18"/>
        <v>-33.299999999999997</v>
      </c>
      <c r="F184" s="19">
        <f>D184/C184*100</f>
        <v>30.625</v>
      </c>
    </row>
    <row r="185" spans="1:6" ht="25.5">
      <c r="A185" s="17" t="s">
        <v>246</v>
      </c>
      <c r="B185" s="15" t="s">
        <v>247</v>
      </c>
      <c r="C185" s="19">
        <v>3.1</v>
      </c>
      <c r="D185" s="19">
        <v>1.6</v>
      </c>
      <c r="E185" s="19">
        <f t="shared" si="18"/>
        <v>-1.5</v>
      </c>
      <c r="F185" s="19">
        <f>D185/C185*100</f>
        <v>51.612903225806399</v>
      </c>
    </row>
    <row r="186" spans="1:6" ht="25.5">
      <c r="A186" s="17" t="s">
        <v>248</v>
      </c>
      <c r="B186" s="15" t="s">
        <v>249</v>
      </c>
      <c r="C186" s="19">
        <v>0</v>
      </c>
      <c r="D186" s="19">
        <v>0</v>
      </c>
      <c r="E186" s="19">
        <f t="shared" si="18"/>
        <v>0</v>
      </c>
      <c r="F186" s="19">
        <v>0</v>
      </c>
    </row>
    <row r="187" spans="1:6" ht="38.25">
      <c r="A187" s="17" t="s">
        <v>250</v>
      </c>
      <c r="B187" s="15" t="s">
        <v>251</v>
      </c>
      <c r="C187" s="19">
        <v>0</v>
      </c>
      <c r="D187" s="19">
        <v>0</v>
      </c>
      <c r="E187" s="19">
        <f t="shared" si="18"/>
        <v>0</v>
      </c>
      <c r="F187" s="19">
        <v>0</v>
      </c>
    </row>
    <row r="188" spans="1:6">
      <c r="A188" s="17" t="s">
        <v>252</v>
      </c>
      <c r="B188" s="15" t="s">
        <v>253</v>
      </c>
      <c r="C188" s="19">
        <v>0</v>
      </c>
      <c r="D188" s="19">
        <v>0</v>
      </c>
      <c r="E188" s="19">
        <f t="shared" si="18"/>
        <v>0</v>
      </c>
      <c r="F188" s="19">
        <v>0</v>
      </c>
    </row>
    <row r="191" spans="1:6" ht="41.25" customHeight="1">
      <c r="A191" s="75" t="s">
        <v>239</v>
      </c>
      <c r="B191" s="75"/>
      <c r="C191" s="45" t="s">
        <v>226</v>
      </c>
      <c r="D191" s="4"/>
      <c r="E191" s="4" t="s">
        <v>240</v>
      </c>
      <c r="F191" s="4"/>
    </row>
    <row r="195" spans="1:6">
      <c r="A195" s="76" t="s">
        <v>254</v>
      </c>
      <c r="B195" s="76"/>
      <c r="C195" s="76"/>
      <c r="D195" s="76"/>
      <c r="E195" s="76"/>
      <c r="F195" s="76"/>
    </row>
    <row r="196" spans="1:6">
      <c r="D196" s="1">
        <v>914.6</v>
      </c>
    </row>
    <row r="197" spans="1:6">
      <c r="A197" s="57" t="s">
        <v>255</v>
      </c>
      <c r="B197" s="1" t="s">
        <v>256</v>
      </c>
      <c r="D197" s="58" t="s">
        <v>257</v>
      </c>
      <c r="E197" s="58" t="s">
        <v>258</v>
      </c>
    </row>
    <row r="198" spans="1:6">
      <c r="A198" s="1" t="s">
        <v>259</v>
      </c>
      <c r="B198" s="57" t="s">
        <v>260</v>
      </c>
      <c r="C198" s="3" t="s">
        <v>261</v>
      </c>
      <c r="D198" s="1">
        <v>0</v>
      </c>
      <c r="E198" s="59">
        <v>0</v>
      </c>
      <c r="F198" s="60" t="s">
        <v>262</v>
      </c>
    </row>
    <row r="199" spans="1:6">
      <c r="B199" s="57" t="s">
        <v>260</v>
      </c>
      <c r="C199" s="3" t="s">
        <v>263</v>
      </c>
      <c r="D199" s="61">
        <v>18.3</v>
      </c>
      <c r="E199" s="61">
        <v>147.6</v>
      </c>
    </row>
    <row r="200" spans="1:6">
      <c r="B200" s="57" t="s">
        <v>260</v>
      </c>
      <c r="C200" s="3" t="s">
        <v>264</v>
      </c>
      <c r="D200" s="62">
        <v>18.3</v>
      </c>
      <c r="E200" s="63">
        <v>147.6</v>
      </c>
    </row>
    <row r="201" spans="1:6">
      <c r="B201" s="57" t="s">
        <v>260</v>
      </c>
      <c r="C201" s="3" t="s">
        <v>265</v>
      </c>
      <c r="D201" s="1">
        <v>943.2</v>
      </c>
      <c r="E201" s="1">
        <v>1447.9</v>
      </c>
    </row>
    <row r="202" spans="1:6">
      <c r="A202" s="6" t="s">
        <v>266</v>
      </c>
      <c r="B202" s="57" t="s">
        <v>260</v>
      </c>
      <c r="C202" s="3" t="s">
        <v>267</v>
      </c>
      <c r="D202" s="64">
        <v>1328.4</v>
      </c>
      <c r="E202" s="59">
        <v>1447.9</v>
      </c>
      <c r="F202" s="60" t="s">
        <v>262</v>
      </c>
    </row>
    <row r="203" spans="1:6">
      <c r="A203" s="65"/>
      <c r="B203" s="57" t="s">
        <v>260</v>
      </c>
      <c r="C203" s="3" t="s">
        <v>268</v>
      </c>
      <c r="D203" s="1">
        <v>943.2</v>
      </c>
      <c r="E203" s="1">
        <v>1556.1</v>
      </c>
      <c r="F203" s="65"/>
    </row>
    <row r="204" spans="1:6">
      <c r="A204" s="6" t="s">
        <v>266</v>
      </c>
      <c r="B204" s="57" t="s">
        <v>260</v>
      </c>
      <c r="C204" s="3" t="s">
        <v>269</v>
      </c>
      <c r="D204" s="1">
        <v>1447.9</v>
      </c>
      <c r="E204" s="1">
        <v>1556.1</v>
      </c>
      <c r="F204" s="60" t="s">
        <v>262</v>
      </c>
    </row>
    <row r="205" spans="1:6">
      <c r="A205" s="65"/>
      <c r="B205" s="3"/>
      <c r="C205" s="3"/>
      <c r="F205" s="65"/>
    </row>
    <row r="207" spans="1:6">
      <c r="A207" s="65" t="s">
        <v>270</v>
      </c>
      <c r="B207" s="1" t="s">
        <v>256</v>
      </c>
      <c r="C207" s="3" t="s">
        <v>271</v>
      </c>
      <c r="D207" s="3" t="s">
        <v>263</v>
      </c>
      <c r="E207" s="3" t="s">
        <v>264</v>
      </c>
      <c r="F207" s="3" t="s">
        <v>272</v>
      </c>
    </row>
    <row r="208" spans="1:6">
      <c r="A208" s="65">
        <v>1</v>
      </c>
      <c r="B208" s="2" t="s">
        <v>273</v>
      </c>
      <c r="C208" s="31"/>
      <c r="D208" s="55">
        <v>658.1</v>
      </c>
      <c r="E208" s="55">
        <f t="shared" ref="E208:E215" si="19">D208-C208</f>
        <v>658.1</v>
      </c>
      <c r="F208" s="31">
        <v>3540</v>
      </c>
    </row>
    <row r="209" spans="1:6">
      <c r="A209" s="65">
        <v>2</v>
      </c>
      <c r="B209" s="2" t="s">
        <v>274</v>
      </c>
      <c r="C209" s="31"/>
      <c r="D209" s="55">
        <v>0</v>
      </c>
      <c r="E209" s="55">
        <f t="shared" si="19"/>
        <v>0</v>
      </c>
      <c r="F209" s="31">
        <v>226.4</v>
      </c>
    </row>
    <row r="210" spans="1:6">
      <c r="A210" s="65">
        <v>6</v>
      </c>
      <c r="B210" s="2" t="s">
        <v>275</v>
      </c>
      <c r="C210" s="31"/>
      <c r="D210" s="55">
        <v>0</v>
      </c>
      <c r="E210" s="55">
        <f t="shared" si="19"/>
        <v>0</v>
      </c>
      <c r="F210" s="31">
        <v>3313.6</v>
      </c>
    </row>
    <row r="211" spans="1:6">
      <c r="A211" s="65">
        <v>7</v>
      </c>
      <c r="B211" s="2" t="s">
        <v>276</v>
      </c>
      <c r="C211" s="31"/>
      <c r="D211" s="55">
        <v>0.1</v>
      </c>
      <c r="E211" s="55">
        <f t="shared" si="19"/>
        <v>0.1</v>
      </c>
      <c r="F211" s="31">
        <v>5.7</v>
      </c>
    </row>
    <row r="212" spans="1:6">
      <c r="A212" s="65" t="s">
        <v>277</v>
      </c>
      <c r="B212" s="2" t="s">
        <v>278</v>
      </c>
      <c r="C212" s="31"/>
      <c r="D212" s="55">
        <v>0</v>
      </c>
      <c r="E212" s="55">
        <f t="shared" si="19"/>
        <v>0</v>
      </c>
      <c r="F212" s="31">
        <v>15</v>
      </c>
    </row>
    <row r="213" spans="1:6">
      <c r="A213" s="65">
        <v>12</v>
      </c>
      <c r="B213" s="66" t="s">
        <v>279</v>
      </c>
      <c r="C213" s="31"/>
      <c r="D213" s="55">
        <v>658.2</v>
      </c>
      <c r="E213" s="55">
        <f t="shared" si="19"/>
        <v>658.2</v>
      </c>
      <c r="F213" s="31">
        <v>3334.3</v>
      </c>
    </row>
    <row r="214" spans="1:6">
      <c r="A214" s="65">
        <v>13</v>
      </c>
      <c r="B214" s="2" t="s">
        <v>280</v>
      </c>
      <c r="C214" s="31"/>
      <c r="D214" s="55">
        <v>300.2</v>
      </c>
      <c r="E214" s="55">
        <f t="shared" si="19"/>
        <v>300.2</v>
      </c>
      <c r="F214" s="31">
        <v>1932.2</v>
      </c>
    </row>
    <row r="215" spans="1:6">
      <c r="A215" s="65" t="s">
        <v>281</v>
      </c>
      <c r="B215" s="2" t="s">
        <v>282</v>
      </c>
      <c r="C215" s="31"/>
      <c r="D215" s="55">
        <v>192</v>
      </c>
      <c r="E215" s="55">
        <f t="shared" si="19"/>
        <v>192</v>
      </c>
      <c r="F215" s="31">
        <v>897.4</v>
      </c>
    </row>
    <row r="216" spans="1:6">
      <c r="A216" s="65"/>
      <c r="B216" s="2" t="s">
        <v>283</v>
      </c>
      <c r="C216" s="31"/>
      <c r="D216" s="55"/>
      <c r="E216" s="55"/>
    </row>
    <row r="217" spans="1:6">
      <c r="A217" s="65"/>
      <c r="B217" s="2" t="s">
        <v>284</v>
      </c>
      <c r="C217" s="31"/>
      <c r="D217" s="55"/>
      <c r="E217" s="55"/>
    </row>
    <row r="218" spans="1:6">
      <c r="A218" s="65"/>
      <c r="B218" s="2" t="s">
        <v>285</v>
      </c>
      <c r="C218" s="31"/>
      <c r="D218" s="55"/>
      <c r="E218" s="55"/>
    </row>
    <row r="219" spans="1:6">
      <c r="A219" s="65" t="s">
        <v>286</v>
      </c>
      <c r="B219" s="66" t="s">
        <v>287</v>
      </c>
      <c r="C219" s="31"/>
      <c r="D219" s="55">
        <v>492.2</v>
      </c>
      <c r="E219" s="55">
        <f t="shared" ref="E219:E222" si="20">D219-C219</f>
        <v>492.2</v>
      </c>
      <c r="F219" s="31">
        <v>2829.6</v>
      </c>
    </row>
    <row r="220" spans="1:6">
      <c r="A220" s="65">
        <v>25</v>
      </c>
      <c r="B220" s="2" t="s">
        <v>288</v>
      </c>
      <c r="C220" s="31"/>
      <c r="D220" s="55">
        <v>166</v>
      </c>
      <c r="E220" s="55">
        <f t="shared" si="20"/>
        <v>166</v>
      </c>
      <c r="F220" s="31">
        <v>504.7</v>
      </c>
    </row>
    <row r="221" spans="1:6">
      <c r="A221" s="65">
        <v>20</v>
      </c>
      <c r="B221" s="2" t="s">
        <v>289</v>
      </c>
      <c r="C221" s="55"/>
      <c r="D221" s="55">
        <v>0</v>
      </c>
      <c r="E221" s="55">
        <f t="shared" si="20"/>
        <v>0</v>
      </c>
      <c r="F221" s="1">
        <v>0</v>
      </c>
    </row>
    <row r="222" spans="1:6">
      <c r="A222" s="65">
        <v>27</v>
      </c>
      <c r="B222" s="66" t="s">
        <v>290</v>
      </c>
      <c r="C222" s="31"/>
      <c r="D222" s="55">
        <v>166</v>
      </c>
      <c r="E222" s="55">
        <f t="shared" si="20"/>
        <v>166</v>
      </c>
      <c r="F222" s="31">
        <v>504.7</v>
      </c>
    </row>
    <row r="223" spans="1:6">
      <c r="A223" s="65"/>
      <c r="B223" s="2" t="s">
        <v>291</v>
      </c>
      <c r="C223" s="31"/>
      <c r="D223" s="31"/>
      <c r="E223" s="31"/>
    </row>
    <row r="224" spans="1:6">
      <c r="B224" s="3"/>
    </row>
    <row r="225" spans="2:2">
      <c r="B225" s="3"/>
    </row>
  </sheetData>
  <mergeCells count="42">
    <mergeCell ref="D2:F2"/>
    <mergeCell ref="D3:F3"/>
    <mergeCell ref="D4:F4"/>
    <mergeCell ref="D5:F5"/>
    <mergeCell ref="A11:F11"/>
    <mergeCell ref="A12:F12"/>
    <mergeCell ref="A13:F13"/>
    <mergeCell ref="B14:F14"/>
    <mergeCell ref="B15:F15"/>
    <mergeCell ref="B16:F16"/>
    <mergeCell ref="A191:B191"/>
    <mergeCell ref="A195:F195"/>
    <mergeCell ref="A25:A26"/>
    <mergeCell ref="A87:A88"/>
    <mergeCell ref="A163:A164"/>
    <mergeCell ref="A179:A180"/>
    <mergeCell ref="B25:B26"/>
    <mergeCell ref="B87:B88"/>
    <mergeCell ref="B163:B164"/>
    <mergeCell ref="B179:B180"/>
    <mergeCell ref="B181:B182"/>
    <mergeCell ref="C25:C26"/>
    <mergeCell ref="C87:C88"/>
    <mergeCell ref="C163:C164"/>
    <mergeCell ref="A28:F28"/>
    <mergeCell ref="A45:F45"/>
    <mergeCell ref="E181:E182"/>
    <mergeCell ref="F181:F182"/>
    <mergeCell ref="A9:F9"/>
    <mergeCell ref="A8:F8"/>
    <mergeCell ref="C179:C180"/>
    <mergeCell ref="C181:C182"/>
    <mergeCell ref="D25:D26"/>
    <mergeCell ref="D87:D88"/>
    <mergeCell ref="D163:D164"/>
    <mergeCell ref="D179:D180"/>
    <mergeCell ref="D181:D182"/>
    <mergeCell ref="A137:B137"/>
    <mergeCell ref="A176:B176"/>
    <mergeCell ref="B17:F17"/>
    <mergeCell ref="B18:F18"/>
    <mergeCell ref="A110:F110"/>
  </mergeCells>
  <pageMargins left="0.7" right="0.7" top="0.75" bottom="0.75" header="0.3" footer="0.3"/>
  <pageSetup paperSize="9" scale="85" orientation="portrait"/>
  <headerFooter alignWithMargins="0"/>
  <rowBreaks count="4" manualBreakCount="4">
    <brk id="44" max="60" man="1"/>
    <brk id="77" max="60" man="1"/>
    <brk id="109" max="60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1кв 2025 в Раду(Широк)</vt:lpstr>
      <vt:lpstr>'ЗВІТ 1кв 2025 в Раду(Широк)'!Область_печати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Пользователь1</cp:lastModifiedBy>
  <dcterms:created xsi:type="dcterms:W3CDTF">2006-09-16T00:00:00Z</dcterms:created>
  <dcterms:modified xsi:type="dcterms:W3CDTF">2025-05-05T09:36:21Z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D4889AB5473A45F684548FAB9B80FD12_12</vt:lpwstr>
  </property>
  <property fmtid="{D5CDD505-2E9C-101B-9397-08002B2CF9AE}" pid="3" name="KSOProductBuildVer">
    <vt:lpwstr>1049-12.2.0.20782</vt:lpwstr>
  </property>
</Properties>
</file>